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indicadores mei\mei 2022\mei reclamos\ejercicio reclamos septiembre 2022\"/>
    </mc:Choice>
  </mc:AlternateContent>
  <xr:revisionPtr revIDLastSave="0" documentId="13_ncr:1_{F0D8DF26-2F81-472A-B7F1-03E9D25B6E86}" xr6:coauthVersionLast="47" xr6:coauthVersionMax="47" xr10:uidLastSave="{00000000-0000-0000-0000-000000000000}"/>
  <bookViews>
    <workbookView xWindow="-120" yWindow="-120" windowWidth="29040" windowHeight="15720" tabRatio="756" activeTab="1" xr2:uid="{CE1B81AA-1B7C-4B27-8122-1F563C83E4D1}"/>
  </bookViews>
  <sheets>
    <sheet name="Resumen del Indicador" sheetId="4" r:id="rId1"/>
    <sheet name="Descriptor-Homologación " sheetId="3" r:id="rId2"/>
    <sheet name="Base de Datos MEI Reclamos" sheetId="9" r:id="rId3"/>
  </sheets>
  <definedNames>
    <definedName name="_xlnm._FilterDatabase" localSheetId="2" hidden="1">'Base de Datos MEI Reclamos'!$A$1:$O$190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 l="1"/>
  <c r="C16" i="4" s="1"/>
  <c r="C17" i="4" s="1"/>
  <c r="C18" i="4" s="1"/>
  <c r="C19" i="4" s="1"/>
  <c r="E9" i="4" l="1"/>
  <c r="F4" i="4" s="1"/>
  <c r="C20" i="4" l="1"/>
  <c r="C21" i="4" s="1"/>
  <c r="C22" i="4" s="1"/>
  <c r="C23" i="4" s="1"/>
  <c r="C24" i="4" s="1"/>
  <c r="D16" i="4"/>
  <c r="D17" i="4" l="1"/>
  <c r="D18" i="4" s="1"/>
  <c r="D19" i="4" s="1"/>
  <c r="D20" i="4" s="1"/>
  <c r="D21" i="4" s="1"/>
  <c r="D22" i="4" s="1"/>
  <c r="D23" i="4" s="1"/>
  <c r="D24" i="4" s="1"/>
  <c r="E25" i="4"/>
  <c r="E26" i="4"/>
  <c r="D27" i="4" l="1"/>
  <c r="C9" i="4"/>
  <c r="F3" i="4" s="1"/>
  <c r="E18" i="4" l="1"/>
  <c r="E17" i="4"/>
  <c r="E15" i="4"/>
  <c r="E16" i="4"/>
  <c r="C10" i="4"/>
  <c r="E24" i="4" l="1"/>
  <c r="E19" i="4"/>
  <c r="E20" i="4"/>
  <c r="G3" i="4"/>
  <c r="E23" i="4" l="1"/>
  <c r="E22" i="4"/>
  <c r="E21" i="4"/>
  <c r="C27" i="4"/>
  <c r="E27" i="4" s="1"/>
</calcChain>
</file>

<file path=xl/sharedStrings.xml><?xml version="1.0" encoding="utf-8"?>
<sst xmlns="http://schemas.openxmlformats.org/spreadsheetml/2006/main" count="1587" uniqueCount="436">
  <si>
    <t>Nombre del indicador</t>
  </si>
  <si>
    <t>Fórmula</t>
  </si>
  <si>
    <t>Meta</t>
  </si>
  <si>
    <t>N/A</t>
  </si>
  <si>
    <t>Resumen del Indicador Reclamos Respondidos</t>
  </si>
  <si>
    <t>Descriptor de Campos Base de Datos</t>
  </si>
  <si>
    <t>Descriptor de Campos Base de Datos Reclamos Respondidos</t>
  </si>
  <si>
    <t>Instrucciones para llegar al resultado efectivo</t>
  </si>
  <si>
    <t>Mide</t>
  </si>
  <si>
    <t>(Número de reclamos respondidos en año t / Total de reclamos recibidos al año t)*100</t>
  </si>
  <si>
    <t>Año</t>
  </si>
  <si>
    <t>Numerador</t>
  </si>
  <si>
    <t>Denominador</t>
  </si>
  <si>
    <t>Identificador documento ingreso.</t>
  </si>
  <si>
    <t>Sistema.</t>
  </si>
  <si>
    <t>Código documento ingreso.</t>
  </si>
  <si>
    <t>Fecha ingreso documento.</t>
  </si>
  <si>
    <t>Código documento de la respuesta.</t>
  </si>
  <si>
    <t>Días corridos.</t>
  </si>
  <si>
    <t>Estado.</t>
  </si>
  <si>
    <t>Fecha de Respuesta.</t>
  </si>
  <si>
    <t>Unidad de medida</t>
  </si>
  <si>
    <t>Porcentaje</t>
  </si>
  <si>
    <t>NUMERADOR
N° de reclamos
RESPONDIDOS EN año t</t>
  </si>
  <si>
    <t>VALORES OPERANDOS</t>
  </si>
  <si>
    <t>RESULTADO DEL INDICADOR</t>
  </si>
  <si>
    <t>Enero</t>
  </si>
  <si>
    <t>Febrero</t>
  </si>
  <si>
    <t>Marzo</t>
  </si>
  <si>
    <t>Abril</t>
  </si>
  <si>
    <t>Mayo</t>
  </si>
  <si>
    <t>Junio</t>
  </si>
  <si>
    <t>Julio</t>
  </si>
  <si>
    <t>Número de respuestas en el año t</t>
  </si>
  <si>
    <t>% Reclamos respondidos al año t (por mes)</t>
  </si>
  <si>
    <t>Agosto</t>
  </si>
  <si>
    <t>Total</t>
  </si>
  <si>
    <t>Cuadro Resumen del Periodo</t>
  </si>
  <si>
    <r>
      <t>Canal de atención.</t>
    </r>
    <r>
      <rPr>
        <b/>
        <sz val="11"/>
        <color rgb="FFFF0000"/>
        <rFont val="Calibri"/>
        <family val="2"/>
        <scheme val="minor"/>
      </rPr>
      <t xml:space="preserve"> </t>
    </r>
  </si>
  <si>
    <t>Tema.</t>
  </si>
  <si>
    <t>Campo (columna) Base de Datos</t>
  </si>
  <si>
    <t>Mes</t>
  </si>
  <si>
    <t>Septiembre</t>
  </si>
  <si>
    <t>Octubre</t>
  </si>
  <si>
    <t>Noviembre</t>
  </si>
  <si>
    <t>Diciembre</t>
  </si>
  <si>
    <t>Fecha de ingreso</t>
  </si>
  <si>
    <t>Fecha de respuesta</t>
  </si>
  <si>
    <t>Estado del reclamo</t>
  </si>
  <si>
    <t xml:space="preserve">Sumatoria de días corridos desde el ingreso del reclamo hasta la fecha de respuesta.
</t>
  </si>
  <si>
    <t>Actuaciones, atenciones y productos(bienes y/o servicios) que aplica</t>
  </si>
  <si>
    <t>Número de Reclamos  Recibidos al año t</t>
  </si>
  <si>
    <t>Observaciones</t>
  </si>
  <si>
    <t>DENOMINADOR
N° de reclamos RECIBIDOS AL
año t y no respondidos</t>
  </si>
  <si>
    <t>Código único de identificación (ID) del reclamo</t>
  </si>
  <si>
    <t>Homologación requisito técnico Decreto Marco MEI</t>
  </si>
  <si>
    <t>N° de oficio o identificación del documento en que 
se contiene la respuesta.</t>
  </si>
  <si>
    <t>sistema</t>
  </si>
  <si>
    <t>canal de atencion</t>
  </si>
  <si>
    <t>identificador documento ingreso</t>
  </si>
  <si>
    <t>tema</t>
  </si>
  <si>
    <t>codigo documento ingreso</t>
  </si>
  <si>
    <t>fecha ingreso documento</t>
  </si>
  <si>
    <t>codigo documento respuesta</t>
  </si>
  <si>
    <t>fecha de respuesta</t>
  </si>
  <si>
    <t>dias corridos</t>
  </si>
  <si>
    <t>dias habiles</t>
  </si>
  <si>
    <t>estado</t>
  </si>
  <si>
    <t>SGD</t>
  </si>
  <si>
    <t>digital</t>
  </si>
  <si>
    <t>presencial</t>
  </si>
  <si>
    <t>postal</t>
  </si>
  <si>
    <t>telefonico</t>
  </si>
  <si>
    <t>Porcentaje de reclamos respondidos respecto de los reclamos recibidos al año t.</t>
  </si>
  <si>
    <t>CW-ATE-21-112956</t>
  </si>
  <si>
    <t>CW-ATE-21-113595</t>
  </si>
  <si>
    <t>N° de reclamos RECIBIDOS Y
RESPONDIDOS EN año t.</t>
  </si>
  <si>
    <t>N° de reclamos RECIBIDOS en años anteriores (t-1 y t-2) RESPONDIDOS EN año t.</t>
  </si>
  <si>
    <t>N° de reclamos
RECIBIDOS EN año t.</t>
  </si>
  <si>
    <t>N° de reclamos RECIBIDOS en años anteriores (t-1) no respondidos en dicho periodo</t>
  </si>
  <si>
    <t>EM-ASU-22-1263</t>
  </si>
  <si>
    <t>CW-ATE-22-295</t>
  </si>
  <si>
    <t>EM-ASU-22-714</t>
  </si>
  <si>
    <t>CW-ATE-22-528</t>
  </si>
  <si>
    <t>CW-ATE-22-923</t>
  </si>
  <si>
    <t>CW-ATE-22-1046</t>
  </si>
  <si>
    <t>EM-ASU-22-2368</t>
  </si>
  <si>
    <t>CW-ATE-22-1089</t>
  </si>
  <si>
    <t>EM-ASU-22-2835</t>
  </si>
  <si>
    <t>CW-ATE-22-1107</t>
  </si>
  <si>
    <t>EM-ASU-22-2890</t>
  </si>
  <si>
    <t>CW-ATE-22-1415</t>
  </si>
  <si>
    <t>CW-ATE-22-1571</t>
  </si>
  <si>
    <t>EM-FIS-22-2609</t>
  </si>
  <si>
    <t>CW-ATE-22-1608</t>
  </si>
  <si>
    <t>EM-CME-22-3268</t>
  </si>
  <si>
    <t>CW-ATE-22-1622</t>
  </si>
  <si>
    <t>EM-PYS-22-2781</t>
  </si>
  <si>
    <t>CW-ATE-22-1694</t>
  </si>
  <si>
    <t>EM-ASU-22-3816</t>
  </si>
  <si>
    <t>CW-ATE-22-1710</t>
  </si>
  <si>
    <t>EM-EST-22-3301</t>
  </si>
  <si>
    <t>DE-OPA-22-486</t>
  </si>
  <si>
    <t>OF-ASU-22-619{944}</t>
  </si>
  <si>
    <t>CW-ATE-22-1750</t>
  </si>
  <si>
    <t>EM-FIS-22-3437</t>
  </si>
  <si>
    <t>CW-ATE-22-2021</t>
  </si>
  <si>
    <t>EM-ASU-22-3866</t>
  </si>
  <si>
    <t>CW-ATE-22-2078</t>
  </si>
  <si>
    <t>EM-ATE-22-3446</t>
  </si>
  <si>
    <t>CW-ATE-22-2195</t>
  </si>
  <si>
    <t>CW-ATE-22-2204</t>
  </si>
  <si>
    <t>EM-ASU-22-4799</t>
  </si>
  <si>
    <t>CW-ATE-22-2737</t>
  </si>
  <si>
    <t>EM-ASU-22-4925</t>
  </si>
  <si>
    <t>CW-ATE-22-2758</t>
  </si>
  <si>
    <t>EM-CME-22-7824</t>
  </si>
  <si>
    <t>CW-ATE-22-3279</t>
  </si>
  <si>
    <t>EM-FIS-22-5135</t>
  </si>
  <si>
    <t>CW-ATE-22-3536</t>
  </si>
  <si>
    <t>CW-ATE-22-3625</t>
  </si>
  <si>
    <t>CW-ATE-22-4281</t>
  </si>
  <si>
    <t>CW-ATE-22-5020</t>
  </si>
  <si>
    <t>EM-FIS-22-8059</t>
  </si>
  <si>
    <t>CW-ATE-22-6170</t>
  </si>
  <si>
    <t>EM-PYS-22-9474</t>
  </si>
  <si>
    <t>RW-ACC-22-178</t>
  </si>
  <si>
    <t>EM-ASU-22-10419</t>
  </si>
  <si>
    <t>CW-ATE-22-6428</t>
  </si>
  <si>
    <t>EM-FIS-22-9819</t>
  </si>
  <si>
    <t>CW-ATE-22-6992</t>
  </si>
  <si>
    <t>CW-ATE-22-7104</t>
  </si>
  <si>
    <t>EM-FIN-22-10921</t>
  </si>
  <si>
    <t>CW-ATE-22-7298</t>
  </si>
  <si>
    <t>CW-ATE-22-7488</t>
  </si>
  <si>
    <t>EM-ASU-22-12271</t>
  </si>
  <si>
    <t>CW-ATE-22-7690</t>
  </si>
  <si>
    <t>RV-OAP-22-319</t>
  </si>
  <si>
    <t>CW-ATE-22-7895</t>
  </si>
  <si>
    <t>CW-ATE-22-8104</t>
  </si>
  <si>
    <t>EM-DDN-22-12547</t>
  </si>
  <si>
    <t>CW-ATE-22-8208</t>
  </si>
  <si>
    <t>EM-ASU-22-12680</t>
  </si>
  <si>
    <t>CW-ATE-22-8253</t>
  </si>
  <si>
    <t>EM-FIS-22-12570</t>
  </si>
  <si>
    <t>CW-ATE-22-8394</t>
  </si>
  <si>
    <t>CW-ATE-22-8280</t>
  </si>
  <si>
    <t>EM-ATE-22-12743</t>
  </si>
  <si>
    <t>CW-ATE-22-8311</t>
  </si>
  <si>
    <t>EM-FIS-22-14474</t>
  </si>
  <si>
    <t>PO-OAP-22-1514</t>
  </si>
  <si>
    <t>OF-ASU-22-3115{6189}</t>
  </si>
  <si>
    <t>CW-ATE-22-8735</t>
  </si>
  <si>
    <t>EM-ASU-22-13326</t>
  </si>
  <si>
    <t>CW-ATE-22-8763</t>
  </si>
  <si>
    <t>EM-FIS-22-13301</t>
  </si>
  <si>
    <t>RW-ACC-22-234</t>
  </si>
  <si>
    <t>OF-ASU-22-3379{6718}</t>
  </si>
  <si>
    <t>CW-ATE-22-9144</t>
  </si>
  <si>
    <t>EM-ATE-22-13932</t>
  </si>
  <si>
    <t>DE-OPA-22-12482</t>
  </si>
  <si>
    <t>CW-ATE-22-9249</t>
  </si>
  <si>
    <t>EM-EST-22-14798</t>
  </si>
  <si>
    <t>CW-ATE-22-9433</t>
  </si>
  <si>
    <t>CW-ATE-22-9484</t>
  </si>
  <si>
    <t>EM-ASU-22-14398</t>
  </si>
  <si>
    <t>CW-ATE-22-9613</t>
  </si>
  <si>
    <t>EM-FIS-22-14873</t>
  </si>
  <si>
    <t>CW-ATE-22-9629</t>
  </si>
  <si>
    <t>EM-ATE-22-14834</t>
  </si>
  <si>
    <t>CW-ATE-22-10046</t>
  </si>
  <si>
    <t>RW-ACC-22-258</t>
  </si>
  <si>
    <t>EM-ASU-22-15599</t>
  </si>
  <si>
    <t>CW-ATE-22-10346</t>
  </si>
  <si>
    <t>CW-ATE-22-10333</t>
  </si>
  <si>
    <t>CW-ATE-22-10351</t>
  </si>
  <si>
    <t>EM-EST-22-16363</t>
  </si>
  <si>
    <t>CW-ATE-22-10596</t>
  </si>
  <si>
    <t>CW-ATE-22-10742</t>
  </si>
  <si>
    <t>CW-ATE-22-10912</t>
  </si>
  <si>
    <t>PV-OAP-22-141</t>
  </si>
  <si>
    <r>
      <t xml:space="preserve">Esta columna detalla el sistema en el cual se encuentra registrada la actuación del usuario(a).
</t>
    </r>
    <r>
      <rPr>
        <b/>
        <sz val="12"/>
        <color theme="1"/>
        <rFont val="Calibri"/>
        <family val="2"/>
        <scheme val="minor"/>
      </rPr>
      <t>SGD</t>
    </r>
    <r>
      <rPr>
        <sz val="12"/>
        <color theme="1"/>
        <rFont val="Calibri"/>
        <family val="2"/>
        <scheme val="minor"/>
      </rPr>
      <t xml:space="preserve">: Sistema de Gestión Documental interno que registra, entre otros los reclamos ingresados a la Superintendencia de Pensiones (SP) por los canales Presencial, Postal, Digital y Telefónico.
</t>
    </r>
  </si>
  <si>
    <t>Días hábiles.</t>
  </si>
  <si>
    <t xml:space="preserve">Sumatoria de días hábiles desde el ingreso del reclamo hasta la fecha de respuesta.
</t>
  </si>
  <si>
    <t>OF-FIS-22-1702{5701}</t>
  </si>
  <si>
    <t>EM-FIS-22-22932</t>
  </si>
  <si>
    <t>OF-FIS-22-1189{2920}</t>
  </si>
  <si>
    <t>OF-FIS-22-1874{4665}</t>
  </si>
  <si>
    <t>OF-FIS-22-2429{6469}</t>
  </si>
  <si>
    <t>EM-FIS-22-21397</t>
  </si>
  <si>
    <t>OF-ASU-22-4214{8497}</t>
  </si>
  <si>
    <t>EM-FIS-22-23296</t>
  </si>
  <si>
    <t>CW-ATE-22-11416</t>
  </si>
  <si>
    <t>EM-CME-22-17495</t>
  </si>
  <si>
    <t>CW-ATE-22-11679</t>
  </si>
  <si>
    <t>CW-ATE-22-12377</t>
  </si>
  <si>
    <t>EM-ATE-22-18815</t>
  </si>
  <si>
    <t>CW-ATE-22-12473</t>
  </si>
  <si>
    <t>CW-ATE-22-12640</t>
  </si>
  <si>
    <t>DE-OPA-22-17180</t>
  </si>
  <si>
    <t>OF-ASU-22-4540{9201}</t>
  </si>
  <si>
    <t>RW-ACC-22-272</t>
  </si>
  <si>
    <t>CW-ATE-22-13157</t>
  </si>
  <si>
    <t>EM-FIS-22-20054</t>
  </si>
  <si>
    <t>CW-ATE-22-13387</t>
  </si>
  <si>
    <t>EM-ASU-22-20387</t>
  </si>
  <si>
    <t>CW-ATE-22-13906</t>
  </si>
  <si>
    <t>EM-ATE-22-21314</t>
  </si>
  <si>
    <t>CW-ATE-22-14081</t>
  </si>
  <si>
    <t>RV-OAP-22-813</t>
  </si>
  <si>
    <t>CW-ATE-22-14446</t>
  </si>
  <si>
    <t>CW-ATE-22-14688</t>
  </si>
  <si>
    <t>CW-ATE-22-14944</t>
  </si>
  <si>
    <t>EM-ASU-22-22490</t>
  </si>
  <si>
    <t>CW-ATE-22-14942</t>
  </si>
  <si>
    <t>EM-ASU-22-22260</t>
  </si>
  <si>
    <t>CW-ATE-22-15027</t>
  </si>
  <si>
    <t>EM-DDN-22-22273</t>
  </si>
  <si>
    <t>CW-ATE-22-15006</t>
  </si>
  <si>
    <t>EM-FIS-22-22307</t>
  </si>
  <si>
    <t>RA-OAP-22-10598</t>
  </si>
  <si>
    <t>CW-ATE-22-15590</t>
  </si>
  <si>
    <t>EM-DDN-22-23153</t>
  </si>
  <si>
    <t>CW-ATE-22-15760</t>
  </si>
  <si>
    <t>DE-OPA-22-21697</t>
  </si>
  <si>
    <t>CW-ATE-22-15961</t>
  </si>
  <si>
    <t>EM-EST-22-23733</t>
  </si>
  <si>
    <t>CW-ATE-22-16404</t>
  </si>
  <si>
    <t>EM-DDN-22-24116</t>
  </si>
  <si>
    <t>OF-ASU-22-6249{13190}</t>
  </si>
  <si>
    <t>CW-ATE-22-16441</t>
  </si>
  <si>
    <t>EM-CME-22-24926</t>
  </si>
  <si>
    <t>CW-ATE-22-16996</t>
  </si>
  <si>
    <t>EM-CME-22-24854</t>
  </si>
  <si>
    <t>CW-ATE-22-17240</t>
  </si>
  <si>
    <t>EM-FIS-22-25056</t>
  </si>
  <si>
    <t>DE-OPA-22-24316</t>
  </si>
  <si>
    <t>OF-ASU-22-6811{14441}</t>
  </si>
  <si>
    <r>
      <t xml:space="preserve">Es el medio por el cual se realiza la interacción con el usuario(a),  los canales de atención pueden ser:  presencial, postal, </t>
    </r>
    <r>
      <rPr>
        <sz val="11"/>
        <rFont val="Calibri"/>
        <family val="2"/>
        <scheme val="minor"/>
      </rPr>
      <t>digital</t>
    </r>
    <r>
      <rPr>
        <sz val="11"/>
        <color rgb="FFFF0000"/>
        <rFont val="Calibri"/>
        <family val="2"/>
        <scheme val="minor"/>
      </rPr>
      <t xml:space="preserve"> </t>
    </r>
    <r>
      <rPr>
        <sz val="11"/>
        <color theme="1"/>
        <rFont val="Calibri"/>
        <family val="2"/>
        <scheme val="minor"/>
      </rPr>
      <t xml:space="preserve"> y  telefónico.</t>
    </r>
    <r>
      <rPr>
        <b/>
        <sz val="11"/>
        <color theme="1"/>
        <rFont val="Calibri"/>
        <family val="2"/>
        <scheme val="minor"/>
      </rPr>
      <t xml:space="preserve">
1) Canal Presencial:</t>
    </r>
    <r>
      <rPr>
        <sz val="11"/>
        <color theme="1"/>
        <rFont val="Calibri"/>
        <family val="2"/>
        <scheme val="minor"/>
      </rPr>
      <t xml:space="preserve"> En este canal existen dos tipos de registros.
     </t>
    </r>
    <r>
      <rPr>
        <b/>
        <sz val="11"/>
        <color theme="1"/>
        <rFont val="Calibri"/>
        <family val="2"/>
        <scheme val="minor"/>
      </rPr>
      <t>a)</t>
    </r>
    <r>
      <rPr>
        <sz val="11"/>
        <color theme="1"/>
        <rFont val="Calibri"/>
        <family val="2"/>
        <scheme val="minor"/>
      </rPr>
      <t xml:space="preserve"> </t>
    </r>
    <r>
      <rPr>
        <b/>
        <sz val="11"/>
        <color theme="1"/>
        <rFont val="Calibri"/>
        <family val="2"/>
        <scheme val="minor"/>
      </rPr>
      <t xml:space="preserve">(PO) </t>
    </r>
    <r>
      <rPr>
        <sz val="11"/>
        <color theme="1"/>
        <rFont val="Calibri"/>
        <family val="2"/>
        <scheme val="minor"/>
      </rPr>
      <t>son los reclamos que ingresan a la Superintendencia de Pensiones, mediante el sistema interno</t>
    </r>
    <r>
      <rPr>
        <b/>
        <sz val="11"/>
        <color theme="1"/>
        <rFont val="Calibri"/>
        <family val="2"/>
        <scheme val="minor"/>
      </rPr>
      <t xml:space="preserve"> (SGD)</t>
    </r>
    <r>
      <rPr>
        <sz val="11"/>
        <color theme="1"/>
        <rFont val="Calibri"/>
        <family val="2"/>
        <scheme val="minor"/>
      </rPr>
      <t xml:space="preserve"> que por su complejidad requieren  mayores antecedentes para su respuesta, lo que se efectúa en días posteriores a su presentación.
     </t>
    </r>
    <r>
      <rPr>
        <b/>
        <sz val="11"/>
        <color theme="1"/>
        <rFont val="Calibri"/>
        <family val="2"/>
        <scheme val="minor"/>
      </rPr>
      <t>b)</t>
    </r>
    <r>
      <rPr>
        <sz val="11"/>
        <color theme="1"/>
        <rFont val="Calibri"/>
        <family val="2"/>
        <scheme val="minor"/>
      </rPr>
      <t xml:space="preserve"> </t>
    </r>
    <r>
      <rPr>
        <b/>
        <sz val="11"/>
        <color theme="1"/>
        <rFont val="Calibri"/>
        <family val="2"/>
        <scheme val="minor"/>
      </rPr>
      <t>(RA)</t>
    </r>
    <r>
      <rPr>
        <sz val="11"/>
        <color theme="1"/>
        <rFont val="Calibri"/>
        <family val="2"/>
        <scheme val="minor"/>
      </rPr>
      <t xml:space="preserve">Los reclamos que son respondidos in situ (resolutivo) en las oficinas de atención a público.
</t>
    </r>
    <r>
      <rPr>
        <b/>
        <sz val="11"/>
        <color theme="1"/>
        <rFont val="Calibri"/>
        <family val="2"/>
        <scheme val="minor"/>
      </rPr>
      <t>2) Canal Postal:</t>
    </r>
    <r>
      <rPr>
        <sz val="11"/>
        <color theme="1"/>
        <rFont val="Calibri"/>
        <family val="2"/>
        <scheme val="minor"/>
      </rPr>
      <t xml:space="preserve"> Son los reclamos que ingresan por Documentos Externos </t>
    </r>
    <r>
      <rPr>
        <b/>
        <sz val="11"/>
        <color theme="1"/>
        <rFont val="Calibri"/>
        <family val="2"/>
        <scheme val="minor"/>
      </rPr>
      <t>(DE)</t>
    </r>
    <r>
      <rPr>
        <sz val="11"/>
        <color theme="1"/>
        <rFont val="Calibri"/>
        <family val="2"/>
        <scheme val="minor"/>
      </rPr>
      <t>, Aplicativo Presidencial</t>
    </r>
    <r>
      <rPr>
        <b/>
        <sz val="11"/>
        <color theme="1"/>
        <rFont val="Calibri"/>
        <family val="2"/>
        <scheme val="minor"/>
      </rPr>
      <t xml:space="preserve"> (AP),</t>
    </r>
    <r>
      <rPr>
        <sz val="11"/>
        <color theme="1"/>
        <rFont val="Calibri"/>
        <family val="2"/>
        <scheme val="minor"/>
      </rPr>
      <t xml:space="preserve"> Derivaciones Subsecretaría de Previsión Social</t>
    </r>
    <r>
      <rPr>
        <b/>
        <sz val="11"/>
        <color theme="1"/>
        <rFont val="Calibri"/>
        <family val="2"/>
        <scheme val="minor"/>
      </rPr>
      <t xml:space="preserve"> (DS).
3) Canal Digital:</t>
    </r>
    <r>
      <rPr>
        <sz val="11"/>
        <color theme="1"/>
        <rFont val="Calibri"/>
        <family val="2"/>
        <scheme val="minor"/>
      </rPr>
      <t xml:space="preserve"> En este canal existen tres tipos de registros
     </t>
    </r>
    <r>
      <rPr>
        <b/>
        <sz val="11"/>
        <color theme="1"/>
        <rFont val="Calibri"/>
        <family val="2"/>
        <scheme val="minor"/>
      </rPr>
      <t>a)</t>
    </r>
    <r>
      <rPr>
        <sz val="11"/>
        <color theme="1"/>
        <rFont val="Calibri"/>
        <family val="2"/>
        <scheme val="minor"/>
      </rPr>
      <t xml:space="preserve"> Corresponde a los reclamos ingresados a la Superintendencia de Pensiones mediante plataforma digital de consultas web</t>
    </r>
    <r>
      <rPr>
        <b/>
        <sz val="11"/>
        <color theme="1"/>
        <rFont val="Calibri"/>
        <family val="2"/>
        <scheme val="minor"/>
      </rPr>
      <t xml:space="preserve"> (CW), </t>
    </r>
    <r>
      <rPr>
        <sz val="11"/>
        <color theme="1"/>
        <rFont val="Calibri"/>
        <family val="2"/>
        <scheme val="minor"/>
      </rPr>
      <t>los que son gestionados en el sistema de Consultas Internet que requieren  mayores antecedentes para su respuesta, lo que se efectúa en días posteriores a su ingreso.</t>
    </r>
    <r>
      <rPr>
        <b/>
        <sz val="11"/>
        <color theme="1"/>
        <rFont val="Calibri"/>
        <family val="2"/>
        <scheme val="minor"/>
      </rPr>
      <t xml:space="preserve">
     b)</t>
    </r>
    <r>
      <rPr>
        <sz val="11"/>
        <color theme="1"/>
        <rFont val="Calibri"/>
        <family val="2"/>
        <scheme val="minor"/>
      </rPr>
      <t xml:space="preserve"> Corresponde a los reclamos ingresados a la Superintendencia de Pensiones mediante plataforma digital</t>
    </r>
    <r>
      <rPr>
        <b/>
        <sz val="11"/>
        <color theme="1"/>
        <rFont val="Calibri"/>
        <family val="2"/>
        <scheme val="minor"/>
      </rPr>
      <t xml:space="preserve"> (PV )</t>
    </r>
    <r>
      <rPr>
        <sz val="11"/>
        <color theme="1"/>
        <rFont val="Calibri"/>
        <family val="2"/>
        <scheme val="minor"/>
      </rPr>
      <t xml:space="preserve">, que incluye agendamiento telefónico y sucursal virtual, los que son registrados mediante sistema interno </t>
    </r>
    <r>
      <rPr>
        <b/>
        <sz val="11"/>
        <color theme="1"/>
        <rFont val="Calibri"/>
        <family val="2"/>
        <scheme val="minor"/>
      </rPr>
      <t>(SGD)</t>
    </r>
    <r>
      <rPr>
        <sz val="11"/>
        <color theme="1"/>
        <rFont val="Calibri"/>
        <family val="2"/>
        <scheme val="minor"/>
      </rPr>
      <t xml:space="preserve">, que requieren  mayores antecedentes para su respuesta, lo que se efectúa en días posteriores a su ingreso.
     </t>
    </r>
    <r>
      <rPr>
        <b/>
        <sz val="11"/>
        <color theme="1"/>
        <rFont val="Calibri"/>
        <family val="2"/>
        <scheme val="minor"/>
      </rPr>
      <t>c)</t>
    </r>
    <r>
      <rPr>
        <sz val="11"/>
        <color theme="1"/>
        <rFont val="Calibri"/>
        <family val="2"/>
        <scheme val="minor"/>
      </rPr>
      <t xml:space="preserve"> Corresponde a los reclamos que son respondidos in situ (resolutivo), que se identifican mediante la sigla </t>
    </r>
    <r>
      <rPr>
        <b/>
        <sz val="11"/>
        <color theme="1"/>
        <rFont val="Calibri"/>
        <family val="2"/>
        <scheme val="minor"/>
      </rPr>
      <t xml:space="preserve">(RV), </t>
    </r>
    <r>
      <rPr>
        <sz val="11"/>
        <color theme="1"/>
        <rFont val="Calibri"/>
        <family val="2"/>
        <scheme val="minor"/>
      </rPr>
      <t>que incluye agendamiento telefónico y sucursal virtual</t>
    </r>
    <r>
      <rPr>
        <b/>
        <sz val="11"/>
        <color theme="1"/>
        <rFont val="Calibri"/>
        <family val="2"/>
        <scheme val="minor"/>
      </rPr>
      <t>,</t>
    </r>
    <r>
      <rPr>
        <sz val="11"/>
        <color theme="1"/>
        <rFont val="Calibri"/>
        <family val="2"/>
        <scheme val="minor"/>
      </rPr>
      <t xml:space="preserve"> en la atención mediante plataforma digital, los que son registrados mediante sistema interno </t>
    </r>
    <r>
      <rPr>
        <b/>
        <sz val="11"/>
        <color theme="1"/>
        <rFont val="Calibri"/>
        <family val="2"/>
        <scheme val="minor"/>
      </rPr>
      <t>(SGD).
4) Canal Telefónico:</t>
    </r>
    <r>
      <rPr>
        <sz val="11"/>
        <color theme="1"/>
        <rFont val="Calibri"/>
        <family val="2"/>
        <scheme val="minor"/>
      </rPr>
      <t xml:space="preserve"> Corresponde a los reclamos ingresados a través telefónico</t>
    </r>
    <r>
      <rPr>
        <b/>
        <sz val="11"/>
        <color theme="1"/>
        <rFont val="Calibri"/>
        <family val="2"/>
        <scheme val="minor"/>
      </rPr>
      <t xml:space="preserve"> (RW)</t>
    </r>
  </si>
  <si>
    <t>Número de registro interno a través del cual , mediante un procedimiento informático, posibilita identificar  el canal de atención y código de documento con el cual se ingresa el reclamo del usuario(a).</t>
  </si>
  <si>
    <t>Actuaciones,atenciones y productos(bienes y/o servicios)que aplica</t>
  </si>
  <si>
    <r>
      <t xml:space="preserve">Identifica el documento que ingresa a la Superintendencia de Pensiones*:
</t>
    </r>
    <r>
      <rPr>
        <b/>
        <sz val="11"/>
        <color theme="1"/>
        <rFont val="Calibri"/>
        <family val="2"/>
        <scheme val="minor"/>
      </rPr>
      <t>AP:</t>
    </r>
    <r>
      <rPr>
        <sz val="11"/>
        <color theme="1"/>
        <rFont val="Calibri"/>
        <family val="2"/>
        <scheme val="minor"/>
      </rPr>
      <t xml:space="preserve"> Sigla corresponde a los ingresos derivados desde el Gabinete de la Presidencia (</t>
    </r>
    <r>
      <rPr>
        <b/>
        <sz val="11"/>
        <color theme="1"/>
        <rFont val="Calibri"/>
        <family val="2"/>
        <scheme val="minor"/>
      </rPr>
      <t>JGA**</t>
    </r>
    <r>
      <rPr>
        <sz val="11"/>
        <color theme="1"/>
        <rFont val="Calibri"/>
        <family val="2"/>
        <scheme val="minor"/>
      </rPr>
      <t xml:space="preserve">), ingresados por Oficina de Partes como Aplicativo Presidencial. 
</t>
    </r>
    <r>
      <rPr>
        <b/>
        <sz val="11"/>
        <color theme="1"/>
        <rFont val="Calibri"/>
        <family val="2"/>
        <scheme val="minor"/>
      </rPr>
      <t>CW</t>
    </r>
    <r>
      <rPr>
        <sz val="11"/>
        <color theme="1"/>
        <rFont val="Calibri"/>
        <family val="2"/>
        <scheme val="minor"/>
      </rPr>
      <t>: Sigla corresponde a los reclamos ingresados por el canal digital, bajo el nombre Consulta Web que son ingresados al departamento Atención Usuarios (</t>
    </r>
    <r>
      <rPr>
        <b/>
        <sz val="11"/>
        <color theme="1"/>
        <rFont val="Calibri"/>
        <family val="2"/>
        <scheme val="minor"/>
      </rPr>
      <t>ATE</t>
    </r>
    <r>
      <rPr>
        <sz val="11"/>
        <color theme="1"/>
        <rFont val="Calibri"/>
        <family val="2"/>
        <scheme val="minor"/>
      </rPr>
      <t xml:space="preserve">).
</t>
    </r>
    <r>
      <rPr>
        <b/>
        <sz val="11"/>
        <color theme="1"/>
        <rFont val="Calibri"/>
        <family val="2"/>
        <scheme val="minor"/>
      </rPr>
      <t>DE</t>
    </r>
    <r>
      <rPr>
        <sz val="11"/>
        <color theme="1"/>
        <rFont val="Calibri"/>
        <family val="2"/>
        <scheme val="minor"/>
      </rPr>
      <t>: Sigla corresponde a los reclamos ingresados por canal postal, bajo el nombre Documento Externo que son ingresados en Oficina de Partes (</t>
    </r>
    <r>
      <rPr>
        <b/>
        <sz val="11"/>
        <color theme="1"/>
        <rFont val="Calibri"/>
        <family val="2"/>
        <scheme val="minor"/>
      </rPr>
      <t>OPA</t>
    </r>
    <r>
      <rPr>
        <sz val="11"/>
        <color theme="1"/>
        <rFont val="Calibri"/>
        <family val="2"/>
        <scheme val="minor"/>
      </rPr>
      <t xml:space="preserve">).
</t>
    </r>
    <r>
      <rPr>
        <b/>
        <sz val="11"/>
        <color theme="1"/>
        <rFont val="Calibri"/>
        <family val="2"/>
        <scheme val="minor"/>
      </rPr>
      <t>PO</t>
    </r>
    <r>
      <rPr>
        <sz val="11"/>
        <color theme="1"/>
        <rFont val="Calibri"/>
        <family val="2"/>
        <scheme val="minor"/>
      </rPr>
      <t>: Sigla corresponde a los reclamos ingresados por canal presencial, bajo el nombre Presentación Online que son ingresados en las oficinas y que son registradas en Sistema Estadístico de Atención a Público (</t>
    </r>
    <r>
      <rPr>
        <b/>
        <sz val="11"/>
        <color theme="1"/>
        <rFont val="Calibri"/>
        <family val="2"/>
        <scheme val="minor"/>
      </rPr>
      <t>OAP</t>
    </r>
    <r>
      <rPr>
        <sz val="11"/>
        <color theme="1"/>
        <rFont val="Calibri"/>
        <family val="2"/>
        <scheme val="minor"/>
      </rPr>
      <t xml:space="preserve">).
</t>
    </r>
    <r>
      <rPr>
        <b/>
        <sz val="11"/>
        <color theme="1"/>
        <rFont val="Calibri"/>
        <family val="2"/>
        <scheme val="minor"/>
      </rPr>
      <t>RW</t>
    </r>
    <r>
      <rPr>
        <sz val="11"/>
        <color theme="1"/>
        <rFont val="Calibri"/>
        <family val="2"/>
        <scheme val="minor"/>
      </rPr>
      <t>: Sigla que identifica los reclamos ingresados por canal telefónico, bajo el nombre Reclamo Call Center que son ingresados por Atención Call Center (</t>
    </r>
    <r>
      <rPr>
        <b/>
        <sz val="11"/>
        <color theme="1"/>
        <rFont val="Calibri"/>
        <family val="2"/>
        <scheme val="minor"/>
      </rPr>
      <t>ACC</t>
    </r>
    <r>
      <rPr>
        <sz val="11"/>
        <color theme="1"/>
        <rFont val="Calibri"/>
        <family val="2"/>
        <scheme val="minor"/>
      </rPr>
      <t xml:space="preserve">).
</t>
    </r>
    <r>
      <rPr>
        <b/>
        <sz val="11"/>
        <color theme="1"/>
        <rFont val="Calibri"/>
        <family val="2"/>
        <scheme val="minor"/>
      </rPr>
      <t>DS</t>
    </r>
    <r>
      <rPr>
        <sz val="11"/>
        <color theme="1"/>
        <rFont val="Calibri"/>
        <family val="2"/>
        <scheme val="minor"/>
      </rPr>
      <t>: Sigla que identifica los reclamos ingresados por canal postal, bajo el nombre Derivación Subsecretaría que son ingresados a los departamentos Atención y Servicios al Usuario (</t>
    </r>
    <r>
      <rPr>
        <b/>
        <sz val="11"/>
        <color theme="1"/>
        <rFont val="Calibri"/>
        <family val="2"/>
        <scheme val="minor"/>
      </rPr>
      <t>ASU</t>
    </r>
    <r>
      <rPr>
        <sz val="11"/>
        <color theme="1"/>
        <rFont val="Calibri"/>
        <family val="2"/>
        <scheme val="minor"/>
      </rPr>
      <t xml:space="preserve">).
</t>
    </r>
    <r>
      <rPr>
        <b/>
        <sz val="11"/>
        <color theme="1"/>
        <rFont val="Calibri"/>
        <family val="2"/>
        <scheme val="minor"/>
      </rPr>
      <t>RA</t>
    </r>
    <r>
      <rPr>
        <sz val="11"/>
        <color theme="1"/>
        <rFont val="Calibri"/>
        <family val="2"/>
        <scheme val="minor"/>
      </rPr>
      <t>: Sigla que indica las atenciones presenciales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RV:</t>
    </r>
    <r>
      <rPr>
        <sz val="11"/>
        <color theme="1"/>
        <rFont val="Calibri"/>
        <family val="2"/>
        <scheme val="minor"/>
      </rPr>
      <t xml:space="preserve">  Sigla que indica las atenciones virtuales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PV:</t>
    </r>
    <r>
      <rPr>
        <sz val="11"/>
        <color theme="1"/>
        <rFont val="Calibri"/>
        <family val="2"/>
        <scheme val="minor"/>
      </rPr>
      <t xml:space="preserve"> Sigla que corresponde a los reclamos ingresados mediante atenciones virtuales, bajo el nombre de Presentación Virtual que son registradas en Sistema Estadístico de Atención a Público </t>
    </r>
    <r>
      <rPr>
        <b/>
        <sz val="11"/>
        <color theme="1"/>
        <rFont val="Calibri"/>
        <family val="2"/>
        <scheme val="minor"/>
      </rPr>
      <t>(OAP)</t>
    </r>
    <r>
      <rPr>
        <sz val="11"/>
        <color theme="1"/>
        <rFont val="Calibri"/>
        <family val="2"/>
        <scheme val="minor"/>
      </rPr>
      <t xml:space="preserve">
</t>
    </r>
    <r>
      <rPr>
        <u/>
        <sz val="11"/>
        <color theme="1"/>
        <rFont val="Calibri"/>
        <family val="2"/>
        <scheme val="minor"/>
      </rPr>
      <t>*Nota-Observación 1</t>
    </r>
    <r>
      <rPr>
        <sz val="11"/>
        <color theme="1"/>
        <rFont val="Calibri"/>
        <family val="2"/>
        <scheme val="minor"/>
      </rPr>
      <t xml:space="preserve">: Todos los campos descritos se componen de la siguiente estructura: </t>
    </r>
    <r>
      <rPr>
        <i/>
        <sz val="11"/>
        <color theme="1"/>
        <rFont val="Calibri"/>
        <family val="2"/>
        <scheme val="minor"/>
      </rPr>
      <t>"Sigla del documento de ingreso - Sigla que identifica el área de ingreso del documento - Año de ingreso - Número correlativo de ingreso"</t>
    </r>
    <r>
      <rPr>
        <sz val="11"/>
        <color theme="1"/>
        <rFont val="Calibri"/>
        <family val="2"/>
        <scheme val="minor"/>
      </rPr>
      <t xml:space="preserve">. 
</t>
    </r>
    <r>
      <rPr>
        <u/>
        <sz val="11"/>
        <color theme="1"/>
        <rFont val="Calibri"/>
        <family val="2"/>
        <scheme val="minor"/>
      </rPr>
      <t>**Nota-Observación 2</t>
    </r>
    <r>
      <rPr>
        <sz val="11"/>
        <color theme="1"/>
        <rFont val="Calibri"/>
        <family val="2"/>
        <scheme val="minor"/>
      </rPr>
      <t>: En el caso de los aplicativos (</t>
    </r>
    <r>
      <rPr>
        <b/>
        <sz val="11"/>
        <color theme="1"/>
        <rFont val="Calibri"/>
        <family val="2"/>
        <scheme val="minor"/>
      </rPr>
      <t>AP</t>
    </r>
    <r>
      <rPr>
        <sz val="11"/>
        <color theme="1"/>
        <rFont val="Calibri"/>
        <family val="2"/>
        <scheme val="minor"/>
      </rPr>
      <t>) la sigla (</t>
    </r>
    <r>
      <rPr>
        <b/>
        <sz val="11"/>
        <color theme="1"/>
        <rFont val="Calibri"/>
        <family val="2"/>
        <scheme val="minor"/>
      </rPr>
      <t>JGA</t>
    </r>
    <r>
      <rPr>
        <sz val="11"/>
        <color theme="1"/>
        <rFont val="Calibri"/>
        <family val="2"/>
        <scheme val="minor"/>
      </rPr>
      <t>) se asocia a la procedencia del documento que es de la Jefatura de Gabinete.</t>
    </r>
  </si>
  <si>
    <t>Corresponde a la fecha en la que ingresa y se registra en los sistemas informáticos de la Superintendencia de Pensiones, el reclamo de la o el usuario.</t>
  </si>
  <si>
    <r>
      <t xml:space="preserve">Indica la fecha en que se despacha la respuesta a la o el usuario.
</t>
    </r>
    <r>
      <rPr>
        <u/>
        <sz val="11"/>
        <rFont val="Calibri"/>
        <family val="2"/>
        <scheme val="minor"/>
      </rPr>
      <t>Nota Observación</t>
    </r>
    <r>
      <rPr>
        <sz val="11"/>
        <rFont val="Calibri"/>
        <family val="2"/>
        <scheme val="minor"/>
      </rPr>
      <t xml:space="preserve">: Para aquellos casos en que el usuario realiza distintos ingresos por la misma materia, se emite una única respuesta que puede abordar varias consultas del solicitante.
</t>
    </r>
  </si>
  <si>
    <t>AP-JGA-22-324</t>
  </si>
  <si>
    <t>DE-OPA-22-30296</t>
  </si>
  <si>
    <t>RA-OAP-22-16327</t>
  </si>
  <si>
    <t>RA-OAP-22-16329</t>
  </si>
  <si>
    <t>CW-ATE-22-17836</t>
  </si>
  <si>
    <t>CW-ATE-22-17949</t>
  </si>
  <si>
    <t>CW-ATE-22-18043</t>
  </si>
  <si>
    <t>CW-ATE-22-18061</t>
  </si>
  <si>
    <t>CW-ATE-22-18125</t>
  </si>
  <si>
    <t>CW-ATE-22-18189</t>
  </si>
  <si>
    <t>CW-ATE-22-18338</t>
  </si>
  <si>
    <t>CW-ATE-22-18445</t>
  </si>
  <si>
    <t>CW-ATE-22-18529</t>
  </si>
  <si>
    <t>CW-ATE-22-18978</t>
  </si>
  <si>
    <t>CW-ATE-22-19064</t>
  </si>
  <si>
    <t>CW-ATE-22-19320</t>
  </si>
  <si>
    <t>CW-ATE-22-19721</t>
  </si>
  <si>
    <t>CW-ATE-22-20142</t>
  </si>
  <si>
    <t>CW-ATE-22-20417</t>
  </si>
  <si>
    <t>OF-ASU-22-7917{16727}</t>
  </si>
  <si>
    <t>OF-ASU-22-8340{17706}</t>
  </si>
  <si>
    <t>EM-ATE-22-25662</t>
  </si>
  <si>
    <t>EM-ATE-22-25915</t>
  </si>
  <si>
    <t>EM-ATE-22-26248</t>
  </si>
  <si>
    <t>EM-ATE-22-26079</t>
  </si>
  <si>
    <t>EM-ATE-22-26145</t>
  </si>
  <si>
    <t>EM-ATE-22-26171</t>
  </si>
  <si>
    <t>EM-ATE-22-26267</t>
  </si>
  <si>
    <t>EM-ATE-22-26985</t>
  </si>
  <si>
    <t>EM-ATE-22-27242</t>
  </si>
  <si>
    <t>EM-ATE-22-27050</t>
  </si>
  <si>
    <t>EM-ATE-22-27467</t>
  </si>
  <si>
    <t>EM-ATE-22-27508</t>
  </si>
  <si>
    <t>EM-ATE-22-28145</t>
  </si>
  <si>
    <t>EM-ATE-22-28461</t>
  </si>
  <si>
    <t>EM-ATE-22-28625</t>
  </si>
  <si>
    <t>Requerimiento</t>
  </si>
  <si>
    <t>CW-ATE-21-112932</t>
  </si>
  <si>
    <t>CW-ATE-22-1385</t>
  </si>
  <si>
    <t>CW-ATE-22-2715</t>
  </si>
  <si>
    <t>CW-ATE-22-8358</t>
  </si>
  <si>
    <t>CW-ATE-22-17926</t>
  </si>
  <si>
    <t>PV-OAP-22-272</t>
  </si>
  <si>
    <t>CW-ATE-22-18054</t>
  </si>
  <si>
    <t>CW-ATE-22-18057</t>
  </si>
  <si>
    <t>CW-ATE-22-18076</t>
  </si>
  <si>
    <t>CW-ATE-22-18337</t>
  </si>
  <si>
    <t>CW-ATE-22-18471</t>
  </si>
  <si>
    <t>CW-ATE-22-18436</t>
  </si>
  <si>
    <t>CW-ATE-22-18554</t>
  </si>
  <si>
    <t>CW-ATE-22-18609</t>
  </si>
  <si>
    <t>CW-ATE-22-18651</t>
  </si>
  <si>
    <t>CW-ATE-22-19132</t>
  </si>
  <si>
    <t>DE-OPA-22-29209</t>
  </si>
  <si>
    <t>CW-ATE-22-19411</t>
  </si>
  <si>
    <t>DE-OPA-22-29360</t>
  </si>
  <si>
    <t>CW-ATE-22-19691</t>
  </si>
  <si>
    <t>PO-OAP-22-3644</t>
  </si>
  <si>
    <t>CW-ATE-22-20384</t>
  </si>
  <si>
    <t>CW-ATE-22-20510</t>
  </si>
  <si>
    <t>CW-ATE-22-21011</t>
  </si>
  <si>
    <t>CW-ATE-22-21092</t>
  </si>
  <si>
    <t>DE-OPA-22-32480</t>
  </si>
  <si>
    <t>RA-OAP-22-1937</t>
  </si>
  <si>
    <t>RA-OAP-22-3432</t>
  </si>
  <si>
    <t>RA-OAP-22-3447</t>
  </si>
  <si>
    <t>RA-OAP-22-3898</t>
  </si>
  <si>
    <t>RA-OAP-22-5519</t>
  </si>
  <si>
    <t>RA-OAP-22-6006</t>
  </si>
  <si>
    <t>RV-OAP-22-392</t>
  </si>
  <si>
    <t>RA-OAP-22-6158</t>
  </si>
  <si>
    <t>RA-OAP-22-6346</t>
  </si>
  <si>
    <t>RA-OAP-22-6376</t>
  </si>
  <si>
    <t>RA-OAP-22-6400</t>
  </si>
  <si>
    <t>RA-OAP-22-6495</t>
  </si>
  <si>
    <t>RA-OAP-22-7424</t>
  </si>
  <si>
    <t>RA-OAP-22-7490</t>
  </si>
  <si>
    <t>RA-OAP-22-7764</t>
  </si>
  <si>
    <t>RA-OAP-22-8837</t>
  </si>
  <si>
    <t>RA-OAP-22-11865</t>
  </si>
  <si>
    <t>CW-ATE-22-12403</t>
  </si>
  <si>
    <t>CW-ATE-22-12864</t>
  </si>
  <si>
    <t>CW-ATE-22-16100</t>
  </si>
  <si>
    <t>CW-ATE-22-16564</t>
  </si>
  <si>
    <t>CW-ATE-22-16601</t>
  </si>
  <si>
    <t>CW-ATE-22-16680</t>
  </si>
  <si>
    <t>CW-ATE-22-16905</t>
  </si>
  <si>
    <t>CW-ATE-22-17109</t>
  </si>
  <si>
    <t>CW-ATE-22-17552</t>
  </si>
  <si>
    <t>CW-ATE-22-9516</t>
  </si>
  <si>
    <t>OF-FIS-22-4958{13622}</t>
  </si>
  <si>
    <t>OF-PYS-22-709{10420}</t>
  </si>
  <si>
    <t>RC-ASU-22-4246</t>
  </si>
  <si>
    <t>EM-FIS-22-28868</t>
  </si>
  <si>
    <t>EM-FIS-22-28629</t>
  </si>
  <si>
    <t>RC-ASU-22-6760</t>
  </si>
  <si>
    <t>EM-EST-22-26792</t>
  </si>
  <si>
    <t>EM-EST-22-26793</t>
  </si>
  <si>
    <t>EM-FIS-22-25966</t>
  </si>
  <si>
    <t>EM-CME-22-26530</t>
  </si>
  <si>
    <t>EM-ASU-22-26408</t>
  </si>
  <si>
    <t>OF-FIS-22-6496{18901}</t>
  </si>
  <si>
    <t>EM-CME-22-26935</t>
  </si>
  <si>
    <t>EM-CME-22-28193</t>
  </si>
  <si>
    <t>OF-ASU-22-7934{16707}</t>
  </si>
  <si>
    <t>EM-FIS-22-27387</t>
  </si>
  <si>
    <t>OF-ASU-22-8048{17010}</t>
  </si>
  <si>
    <t>OF-ASU-22-8836{18406}</t>
  </si>
  <si>
    <t>EM-ASU-22-29116</t>
  </si>
  <si>
    <t>EM-ATE-22-29270</t>
  </si>
  <si>
    <t>OF-ASU-22-9206{19077}</t>
  </si>
  <si>
    <t>EM-ATE-22-18821</t>
  </si>
  <si>
    <t>EM-ATE-22-19512</t>
  </si>
  <si>
    <t>EM-ATE-22-23639</t>
  </si>
  <si>
    <t>EM-ATE-22-24492</t>
  </si>
  <si>
    <t>EM-ATE-22-24395</t>
  </si>
  <si>
    <t>EM-ATE-22-24625</t>
  </si>
  <si>
    <t>EM-ATE-22-24650</t>
  </si>
  <si>
    <t>EM-ATE-22-25105</t>
  </si>
  <si>
    <t>EM-ATE-22-25336</t>
  </si>
  <si>
    <t>EM-ATE-22-14652</t>
  </si>
  <si>
    <t xml:space="preserve">Requerimiento </t>
  </si>
  <si>
    <t>Identifica la institución relacionada a la cual se le atribuye el reclamo presentado por la o el  usuario, descritos a continuación:
1) Reclamo conrta la Superintendencia
2) Otro servicio</t>
  </si>
  <si>
    <r>
      <t xml:space="preserve">1. La información de esta base de datos se construye a partir del sistema Estadístico de Consultas y Atención (ECA) de la Superintendencia de Pensiones, utilizando los nombres de los campos de dicho sistema.
</t>
    </r>
    <r>
      <rPr>
        <sz val="11"/>
        <color theme="1"/>
        <rFont val="Calibri"/>
        <family val="2"/>
        <scheme val="minor"/>
      </rPr>
      <t xml:space="preserve">
2. Respecto de los reclamos desistidos, durante 2022 no se han registrado casos clasificados bajo esta categoría. En los casos en donde sea necesario que el usuario reclamante complemente la información para dar curso a su requerimiento, la institución al momento de solicitar la información complementaria, le indica al usuario que en caso de no remitirla en un plazo determinado, el caso será cerrado, esto según lo establecido en la Ley 19.880 que establece bases de los procedimientos administrativos que rigen los actos de los órganos de la administración del Estado.</t>
    </r>
  </si>
  <si>
    <t>Actuaciones</t>
  </si>
  <si>
    <t>Producto</t>
  </si>
  <si>
    <t>EM-ASU-22-17242</t>
  </si>
  <si>
    <t>OF-FIS-22-3120{9940}</t>
  </si>
  <si>
    <t>OF-FIS-22-6294{17648}</t>
  </si>
  <si>
    <t>EM-FIS-22-5895</t>
  </si>
  <si>
    <t>RC-ASU-22-5471</t>
  </si>
  <si>
    <t>Atenciones</t>
  </si>
  <si>
    <t>OF-ASU-22-3830{7896}</t>
  </si>
  <si>
    <t>OTRO SERVICIO</t>
  </si>
  <si>
    <t>OF-CME-22-464{6639}</t>
  </si>
  <si>
    <t>OF-FIS-22-4682{12547}</t>
  </si>
  <si>
    <t>EM-ASU-22-20070</t>
  </si>
  <si>
    <t>OF-PYS-22-737{10748}</t>
  </si>
  <si>
    <t>OF-FIS-22-3118{9939}</t>
  </si>
  <si>
    <t>OF-ASU-22-4911{9898}</t>
  </si>
  <si>
    <t>OF-FIS-22-5492{15206}</t>
  </si>
  <si>
    <t>DE-OPA-22-32028</t>
  </si>
  <si>
    <t>CW-ATE-22-1784</t>
  </si>
  <si>
    <t>CW-ATE-22-21677</t>
  </si>
  <si>
    <t>CW-ATE-22-21949</t>
  </si>
  <si>
    <t>CW-ATE-22-21950</t>
  </si>
  <si>
    <t>PO-OAP-22-4076</t>
  </si>
  <si>
    <t>PO-OAP-22-4080</t>
  </si>
  <si>
    <t>CW-ATE-22-22263</t>
  </si>
  <si>
    <t>CW-ATE-22-22207</t>
  </si>
  <si>
    <t>CW-ATE-22-22200</t>
  </si>
  <si>
    <t>PO-OAP-22-4101</t>
  </si>
  <si>
    <t>RW-ACC-22-366</t>
  </si>
  <si>
    <t>CW-ATE-22-22343</t>
  </si>
  <si>
    <t>CW-ATE-22-22333</t>
  </si>
  <si>
    <t>CW-ATE-22-22466</t>
  </si>
  <si>
    <t>CW-ATE-22-22429</t>
  </si>
  <si>
    <t>CW-ATE-22-22481</t>
  </si>
  <si>
    <t>CW-ATE-22-22538</t>
  </si>
  <si>
    <t>CW-ATE-22-22600</t>
  </si>
  <si>
    <t>CW-ATE-22-22646</t>
  </si>
  <si>
    <t>PO-OAP-22-4176</t>
  </si>
  <si>
    <t>CW-ATE-22-23002</t>
  </si>
  <si>
    <t>CW-ATE-22-23038</t>
  </si>
  <si>
    <t>CW-ATE-22-23063</t>
  </si>
  <si>
    <t>CW-ATE-22-23109</t>
  </si>
  <si>
    <t>CW-ATE-22-23128</t>
  </si>
  <si>
    <t>CW-ATE-22-23135</t>
  </si>
  <si>
    <t>EM-FIN-22-30006</t>
  </si>
  <si>
    <t>EM-ATE-22-30194</t>
  </si>
  <si>
    <t>EM-ATE-22-30706</t>
  </si>
  <si>
    <t>EM-ASU-22-30403</t>
  </si>
  <si>
    <t>EM-ATE-22-30404</t>
  </si>
  <si>
    <t>EM-ATE-22-30571</t>
  </si>
  <si>
    <t>EM-ATE-22-30690</t>
  </si>
  <si>
    <t>EM-ATE-22-30719</t>
  </si>
  <si>
    <t>Efectivo al 31/10/2022</t>
  </si>
  <si>
    <t>RECLAMO CONTRA LA SUPERINTENDENCIA</t>
  </si>
  <si>
    <t>Superintendencia</t>
  </si>
  <si>
    <t>Reclamo que corresponde a otro servicio público</t>
  </si>
  <si>
    <t>OF-ASU-22-9274{19560}</t>
  </si>
  <si>
    <t>OF-ASU-22-9028{19760}</t>
  </si>
  <si>
    <t>OF-PYS-22-1428{20866}</t>
  </si>
  <si>
    <r>
      <t xml:space="preserve">Corresponde al tipo de documento de respuesta que se envía a la o el usuario*: 
</t>
    </r>
    <r>
      <rPr>
        <b/>
        <sz val="11"/>
        <color theme="1"/>
        <rFont val="Calibri"/>
        <family val="2"/>
        <scheme val="minor"/>
      </rPr>
      <t>OF:</t>
    </r>
    <r>
      <rPr>
        <sz val="11"/>
        <color theme="1"/>
        <rFont val="Calibri"/>
        <family val="2"/>
        <scheme val="minor"/>
      </rPr>
      <t xml:space="preserve"> Sigla que indica Oficio emitido desde la Superintendencia de Pensiones con respuesta a la o el usuario, el cual es enviado por canal postal.
</t>
    </r>
    <r>
      <rPr>
        <b/>
        <sz val="11"/>
        <color theme="1"/>
        <rFont val="Calibri"/>
        <family val="2"/>
        <scheme val="minor"/>
      </rPr>
      <t>EM</t>
    </r>
    <r>
      <rPr>
        <sz val="11"/>
        <color theme="1"/>
        <rFont val="Calibri"/>
        <family val="2"/>
        <scheme val="minor"/>
      </rPr>
      <t xml:space="preserve">: Sigla de E-mail con respuesta a la o el usuario, el cual es enviado mediante correo electrónico.
</t>
    </r>
    <r>
      <rPr>
        <b/>
        <sz val="11"/>
        <color theme="1"/>
        <rFont val="Calibri"/>
        <family val="2"/>
        <scheme val="minor"/>
      </rPr>
      <t>TC:</t>
    </r>
    <r>
      <rPr>
        <sz val="11"/>
        <color theme="1"/>
        <rFont val="Calibri"/>
        <family val="2"/>
        <scheme val="minor"/>
      </rPr>
      <t xml:space="preserve"> Sigla que indica transmisión electrónica utilizada por convenios internacionales para dar respuesta al reclamo a la o el usuario a través del organismo de enlace.
</t>
    </r>
    <r>
      <rPr>
        <b/>
        <sz val="11"/>
        <color theme="1"/>
        <rFont val="Calibri"/>
        <family val="2"/>
        <scheme val="minor"/>
      </rPr>
      <t>RC:</t>
    </r>
    <r>
      <rPr>
        <sz val="11"/>
        <color theme="1"/>
        <rFont val="Calibri"/>
        <family val="2"/>
        <scheme val="minor"/>
      </rPr>
      <t xml:space="preserve"> Sigla que indica respuesta de caso de regulados a la Superintendencia de Pensiones.
</t>
    </r>
    <r>
      <rPr>
        <b/>
        <sz val="11"/>
        <color theme="1"/>
        <rFont val="Calibri"/>
        <family val="2"/>
        <scheme val="minor"/>
      </rPr>
      <t>RA</t>
    </r>
    <r>
      <rPr>
        <sz val="11"/>
        <color theme="1"/>
        <rFont val="Calibri"/>
        <family val="2"/>
        <scheme val="minor"/>
      </rPr>
      <t xml:space="preserve">: Sigla que indica las atenciones presenciales resolutivas, se resuelve el reclamo "in situ".
</t>
    </r>
    <r>
      <rPr>
        <b/>
        <sz val="11"/>
        <color theme="1"/>
        <rFont val="Calibri"/>
        <family val="2"/>
        <scheme val="minor"/>
      </rPr>
      <t>RV:</t>
    </r>
    <r>
      <rPr>
        <sz val="11"/>
        <color theme="1"/>
        <rFont val="Calibri"/>
        <family val="2"/>
        <scheme val="minor"/>
      </rPr>
      <t xml:space="preserve">  Sigla que indica las atenciones virtuales resolutivas, se resuelve el reclamo "in situ"</t>
    </r>
    <r>
      <rPr>
        <b/>
        <sz val="11"/>
        <color theme="1"/>
        <rFont val="Calibri"/>
        <family val="2"/>
        <scheme val="minor"/>
      </rPr>
      <t>(OAP).</t>
    </r>
    <r>
      <rPr>
        <sz val="11"/>
        <color theme="1"/>
        <rFont val="Calibri"/>
        <family val="2"/>
        <scheme val="minor"/>
      </rPr>
      <t xml:space="preserve">
</t>
    </r>
    <r>
      <rPr>
        <b/>
        <sz val="11"/>
        <color theme="1"/>
        <rFont val="Calibri"/>
        <family val="2"/>
        <scheme val="minor"/>
      </rPr>
      <t>DE</t>
    </r>
    <r>
      <rPr>
        <sz val="11"/>
        <color theme="1"/>
        <rFont val="Calibri"/>
        <family val="2"/>
        <scheme val="minor"/>
      </rPr>
      <t xml:space="preserve">: Sigla que indica que es la respuesta emitida por un regulado mediante Oficio por instrucciones de la SP, el cual es registrado en canal postal bajo el nombre Documento Externo.
</t>
    </r>
    <r>
      <rPr>
        <u/>
        <sz val="11"/>
        <color theme="1"/>
        <rFont val="Calibri"/>
        <family val="2"/>
        <scheme val="minor"/>
      </rPr>
      <t>*Nota-Observación 1:</t>
    </r>
    <r>
      <rPr>
        <sz val="11"/>
        <color theme="1"/>
        <rFont val="Calibri"/>
        <family val="2"/>
        <scheme val="minor"/>
      </rPr>
      <t xml:space="preserve"> Todos los campos descritos se componen de la siguiente estructura: "Sigla del documento de respuesta - Sigla que identifica el área responsable del documento - Año de respuesta - Número correlativo de salida". Sólo en el caso de los Oficios, se agrega un número interno que precede al número correlativo se salida indicado entre corchetes "{ }".
</t>
    </r>
    <r>
      <rPr>
        <u/>
        <sz val="11"/>
        <color theme="1"/>
        <rFont val="Calibri"/>
        <family val="2"/>
        <scheme val="minor"/>
      </rPr>
      <t xml:space="preserve">
Nota- Observación 2</t>
    </r>
    <r>
      <rPr>
        <b/>
        <sz val="11"/>
        <color theme="1"/>
        <rFont val="Calibri"/>
        <family val="2"/>
        <scheme val="minor"/>
      </rPr>
      <t>:</t>
    </r>
    <r>
      <rPr>
        <sz val="11"/>
        <color theme="1"/>
        <rFont val="Calibri"/>
        <family val="2"/>
        <scheme val="minor"/>
      </rPr>
      <t xml:space="preserve"> A continuación se definen las siglas que identifican el área responsable del documento:
</t>
    </r>
    <r>
      <rPr>
        <b/>
        <sz val="11"/>
        <color theme="1"/>
        <rFont val="Calibri"/>
        <family val="2"/>
        <scheme val="minor"/>
      </rPr>
      <t>ASU:</t>
    </r>
    <r>
      <rPr>
        <sz val="11"/>
        <color theme="1"/>
        <rFont val="Calibri"/>
        <family val="2"/>
        <scheme val="minor"/>
      </rPr>
      <t xml:space="preserve"> Departamentos  Atención y Servicios al Usuario.
</t>
    </r>
    <r>
      <rPr>
        <b/>
        <sz val="11"/>
        <color theme="1"/>
        <rFont val="Calibri"/>
        <family val="2"/>
        <scheme val="minor"/>
      </rPr>
      <t>ATE:</t>
    </r>
    <r>
      <rPr>
        <sz val="11"/>
        <color theme="1"/>
        <rFont val="Calibri"/>
        <family val="2"/>
        <scheme val="minor"/>
      </rPr>
      <t xml:space="preserve"> Departamento Atención Usuarios.
</t>
    </r>
    <r>
      <rPr>
        <b/>
        <sz val="11"/>
        <color theme="1"/>
        <rFont val="Calibri"/>
        <family val="2"/>
        <scheme val="minor"/>
      </rPr>
      <t>CME:</t>
    </r>
    <r>
      <rPr>
        <sz val="11"/>
        <color theme="1"/>
        <rFont val="Calibri"/>
        <family val="2"/>
        <scheme val="minor"/>
      </rPr>
      <t xml:space="preserve"> División Comisiones Médicas y Ergonómicas.
</t>
    </r>
    <r>
      <rPr>
        <b/>
        <sz val="11"/>
        <color theme="1"/>
        <rFont val="Calibri"/>
        <family val="2"/>
        <scheme val="minor"/>
      </rPr>
      <t>DAI:</t>
    </r>
    <r>
      <rPr>
        <sz val="11"/>
        <color theme="1"/>
        <rFont val="Calibri"/>
        <family val="2"/>
        <scheme val="minor"/>
      </rPr>
      <t xml:space="preserve"> División Administración Interna.
</t>
    </r>
    <r>
      <rPr>
        <b/>
        <sz val="11"/>
        <color theme="1"/>
        <rFont val="Calibri"/>
        <family val="2"/>
        <scheme val="minor"/>
      </rPr>
      <t>PYS:</t>
    </r>
    <r>
      <rPr>
        <sz val="11"/>
        <color theme="1"/>
        <rFont val="Calibri"/>
        <family val="2"/>
        <scheme val="minor"/>
      </rPr>
      <t xml:space="preserve"> División Prestaciones y Seguros.
</t>
    </r>
    <r>
      <rPr>
        <b/>
        <sz val="11"/>
        <color theme="1"/>
        <rFont val="Calibri"/>
        <family val="2"/>
        <scheme val="minor"/>
      </rPr>
      <t>FIN:</t>
    </r>
    <r>
      <rPr>
        <sz val="11"/>
        <color theme="1"/>
        <rFont val="Calibri"/>
        <family val="2"/>
        <scheme val="minor"/>
      </rPr>
      <t xml:space="preserve"> División Financiera.
</t>
    </r>
    <r>
      <rPr>
        <b/>
        <sz val="11"/>
        <color theme="1"/>
        <rFont val="Calibri"/>
        <family val="2"/>
        <scheme val="minor"/>
      </rPr>
      <t>FIS:</t>
    </r>
    <r>
      <rPr>
        <sz val="11"/>
        <color theme="1"/>
        <rFont val="Calibri"/>
        <family val="2"/>
        <scheme val="minor"/>
      </rPr>
      <t xml:space="preserve"> Fiscalía.
</t>
    </r>
    <r>
      <rPr>
        <b/>
        <sz val="11"/>
        <color theme="1"/>
        <rFont val="Calibri"/>
        <family val="2"/>
        <scheme val="minor"/>
      </rPr>
      <t>DDN:</t>
    </r>
    <r>
      <rPr>
        <sz val="11"/>
        <color theme="1"/>
        <rFont val="Calibri"/>
        <family val="2"/>
        <scheme val="minor"/>
      </rPr>
      <t xml:space="preserve"> División Desarrollo Normativo.
</t>
    </r>
    <r>
      <rPr>
        <b/>
        <sz val="11"/>
        <color theme="1"/>
        <rFont val="Calibri"/>
        <family val="2"/>
        <scheme val="minor"/>
      </rPr>
      <t>EST:</t>
    </r>
    <r>
      <rPr>
        <sz val="11"/>
        <color theme="1"/>
        <rFont val="Calibri"/>
        <family val="2"/>
        <scheme val="minor"/>
      </rPr>
      <t xml:space="preserve"> División Estudios.
</t>
    </r>
    <r>
      <rPr>
        <b/>
        <sz val="11"/>
        <color theme="1"/>
        <rFont val="Calibri"/>
        <family val="2"/>
        <scheme val="minor"/>
      </rPr>
      <t>JGA:</t>
    </r>
    <r>
      <rPr>
        <sz val="11"/>
        <color theme="1"/>
        <rFont val="Calibri"/>
        <family val="2"/>
        <scheme val="minor"/>
      </rPr>
      <t xml:space="preserve"> Gabinete Superintendente.
</t>
    </r>
    <r>
      <rPr>
        <b/>
        <sz val="11"/>
        <color theme="1"/>
        <rFont val="Calibri"/>
        <family val="2"/>
        <scheme val="minor"/>
      </rPr>
      <t xml:space="preserve">UCO: </t>
    </r>
    <r>
      <rPr>
        <sz val="11"/>
        <color theme="1"/>
        <rFont val="Calibri"/>
        <family val="2"/>
        <scheme val="minor"/>
      </rPr>
      <t xml:space="preserve">Unidad de Comunicaciones.
</t>
    </r>
    <r>
      <rPr>
        <b/>
        <sz val="11"/>
        <color theme="1"/>
        <rFont val="Calibri"/>
        <family val="2"/>
        <scheme val="minor"/>
      </rPr>
      <t>CON:</t>
    </r>
    <r>
      <rPr>
        <sz val="11"/>
        <color theme="1"/>
        <rFont val="Calibri"/>
        <family val="2"/>
        <scheme val="minor"/>
      </rPr>
      <t xml:space="preserve"> División Control de Instituciones.
</t>
    </r>
    <r>
      <rPr>
        <b/>
        <sz val="11"/>
        <color theme="1"/>
        <rFont val="Calibri"/>
        <family val="2"/>
        <scheme val="minor"/>
      </rPr>
      <t>OPA</t>
    </r>
    <r>
      <rPr>
        <sz val="11"/>
        <color theme="1"/>
        <rFont val="Calibri"/>
        <family val="2"/>
        <scheme val="minor"/>
      </rPr>
      <t xml:space="preserve">: Oficina de Partes
</t>
    </r>
    <r>
      <rPr>
        <b/>
        <sz val="11"/>
        <color theme="1"/>
        <rFont val="Calibri"/>
        <family val="2"/>
        <scheme val="minor"/>
      </rPr>
      <t>URI:</t>
    </r>
    <r>
      <rPr>
        <sz val="11"/>
        <color theme="1"/>
        <rFont val="Calibri"/>
        <family val="2"/>
        <scheme val="minor"/>
      </rPr>
      <t xml:space="preserve"> </t>
    </r>
    <r>
      <rPr>
        <sz val="11"/>
        <rFont val="Calibri"/>
        <family val="2"/>
        <scheme val="minor"/>
      </rPr>
      <t>Unidad de Riesgos Institucionales, Planificación y Control de Gestión.</t>
    </r>
    <r>
      <rPr>
        <sz val="11"/>
        <color theme="1"/>
        <rFont val="Calibri"/>
        <family val="2"/>
        <scheme val="minor"/>
      </rPr>
      <t xml:space="preserve">
</t>
    </r>
    <r>
      <rPr>
        <u/>
        <sz val="11"/>
        <color theme="1"/>
        <rFont val="Calibri"/>
        <family val="2"/>
        <scheme val="minor"/>
      </rPr>
      <t>Nota-Observación 3:</t>
    </r>
    <r>
      <rPr>
        <sz val="11"/>
        <color theme="1"/>
        <rFont val="Calibri"/>
        <family val="2"/>
        <scheme val="minor"/>
      </rPr>
      <t xml:space="preserve"> Para aquellos casos en que el usuario realiza distintos ingresos por la misma materia, se emite una única respuesta que puede abordar varias consultas del solicitante.</t>
    </r>
  </si>
  <si>
    <r>
      <t xml:space="preserve">Corresponde al estado en que se encuentra la tramitación del reclamo.
</t>
    </r>
    <r>
      <rPr>
        <b/>
        <sz val="11"/>
        <rFont val="Calibri"/>
        <family val="2"/>
        <scheme val="minor"/>
      </rPr>
      <t>1) Ingresado:</t>
    </r>
    <r>
      <rPr>
        <sz val="11"/>
        <rFont val="Calibri"/>
        <family val="2"/>
        <scheme val="minor"/>
      </rPr>
      <t xml:space="preserve"> Indica que el caso se encuentra ingresado en la Superintendencia de Pensiones.
</t>
    </r>
    <r>
      <rPr>
        <b/>
        <sz val="11"/>
        <rFont val="Calibri"/>
        <family val="2"/>
        <scheme val="minor"/>
      </rPr>
      <t xml:space="preserve">2) En análisis: </t>
    </r>
    <r>
      <rPr>
        <sz val="11"/>
        <rFont val="Calibri"/>
        <family val="2"/>
        <scheme val="minor"/>
      </rPr>
      <t xml:space="preserve">Indica que el caso está siendo procesado para dar respuesta al reclamo. Mientras está en este estado, el caso no puede tener contabilidad de días hábiles ni días corridos puesto que estos datos solo pueden informarse una vez respondido el caso.
</t>
    </r>
    <r>
      <rPr>
        <b/>
        <sz val="11"/>
        <rFont val="Calibri"/>
        <family val="2"/>
        <scheme val="minor"/>
      </rPr>
      <t>3) Respondido</t>
    </r>
    <r>
      <rPr>
        <sz val="11"/>
        <rFont val="Calibri"/>
        <family val="2"/>
        <scheme val="minor"/>
      </rPr>
      <t xml:space="preserve">: Indica que se ha entregado una respuesta resolutiva  a la o el usuario.
</t>
    </r>
    <r>
      <rPr>
        <b/>
        <sz val="11"/>
        <rFont val="Calibri"/>
        <family val="2"/>
        <scheme val="minor"/>
      </rPr>
      <t>4) Derivado:</t>
    </r>
    <r>
      <rPr>
        <sz val="11"/>
        <rFont val="Calibri"/>
        <family val="2"/>
        <scheme val="minor"/>
      </rPr>
      <t xml:space="preserve"> Indica que es un reclamo que corresponde a otro servicio.
</t>
    </r>
    <r>
      <rPr>
        <b/>
        <sz val="11"/>
        <rFont val="Calibri"/>
        <family val="2"/>
        <scheme val="minor"/>
      </rPr>
      <t>5) Desistido:</t>
    </r>
    <r>
      <rPr>
        <sz val="11"/>
        <rFont val="Calibri"/>
        <family val="2"/>
        <scheme val="minor"/>
      </rPr>
      <t xml:space="preserve"> Indica Corresponde a aquellos casos en que los reclamos no reúnen los requisitos señalados en el artículo 30 de la ley N° 19.880 (individualización, hechos y razones en que se funda, lugar y fecha, firma y al órgano al que se dirige) o los exigidos por legislación especial aplicable y que en consecuencia se le requiere al interesado subsane en plazo de 5 días, en el caso de que esto no ocurra se tendrá por desistido. 
</t>
    </r>
    <r>
      <rPr>
        <b/>
        <u/>
        <sz val="11"/>
        <rFont val="Calibri"/>
        <family val="2"/>
        <scheme val="minor"/>
      </rPr>
      <t>Nota-Observación 1</t>
    </r>
    <r>
      <rPr>
        <b/>
        <sz val="11"/>
        <rFont val="Calibri"/>
        <family val="2"/>
        <scheme val="minor"/>
      </rPr>
      <t xml:space="preserve">: </t>
    </r>
    <r>
      <rPr>
        <sz val="11"/>
        <rFont val="Calibri"/>
        <family val="2"/>
        <scheme val="minor"/>
      </rPr>
      <t>Se entiende por respuesta resolutiva aquella que entrega la Superintendencia de Pensiones a la o el usuario de acuerdo al marco legal, normativa y/o instrucciones vigentes, que da por finalizado y resuelto el requerimiento por el cual él acudió a la institución.</t>
    </r>
  </si>
  <si>
    <t>EM-ATE-22-3335</t>
  </si>
  <si>
    <t>derivado</t>
  </si>
  <si>
    <t>en análisis</t>
  </si>
  <si>
    <t>respondido</t>
  </si>
  <si>
    <r>
      <rPr>
        <b/>
        <sz val="11"/>
        <rFont val="Calibri"/>
        <family val="2"/>
        <scheme val="minor"/>
      </rPr>
      <t xml:space="preserve">Actuaciones: </t>
    </r>
    <r>
      <rPr>
        <sz val="11"/>
        <rFont val="Calibri"/>
        <family val="2"/>
        <scheme val="minor"/>
      </rPr>
      <t>Son todas las interacciones de una persona natural o jurídica con la Superintendencia de Pensiones. Los reclamos en este sentido serán aquellos reclamos generales u otros, por ejemplo: “el tiempo de espera es excesivo”</t>
    </r>
    <r>
      <rPr>
        <b/>
        <sz val="11"/>
        <rFont val="Calibri"/>
        <family val="2"/>
        <scheme val="minor"/>
      </rPr>
      <t xml:space="preserve">
Atenciones:</t>
    </r>
    <r>
      <rPr>
        <sz val="11"/>
        <rFont val="Calibri"/>
        <family val="2"/>
        <scheme val="minor"/>
      </rPr>
      <t xml:space="preserve"> Son todos los reclamos recibidos mediante canal postal, presencial, digital y telefónico cuyo único tema es  "Calidad de la Atención".
</t>
    </r>
    <r>
      <rPr>
        <b/>
        <sz val="11"/>
        <rFont val="Calibri"/>
        <family val="2"/>
        <scheme val="minor"/>
      </rPr>
      <t>Producto:</t>
    </r>
    <r>
      <rPr>
        <sz val="11"/>
        <rFont val="Calibri"/>
        <family val="2"/>
        <scheme val="minor"/>
      </rPr>
      <t xml:space="preserve"> Son todos los reclamos referidos a los productos estratégicos, presentados por la o el usuario mediante canal postal, presencial, digital y telefónico que se identifican en la columna "Tema" bajo las siguientes subclasificaciones:
1) Superintendencia
2) Reclamo que corresponde a otro servicio público</t>
    </r>
  </si>
  <si>
    <r>
      <rPr>
        <b/>
        <sz val="11"/>
        <rFont val="Calibri"/>
        <family val="2"/>
        <scheme val="minor"/>
      </rPr>
      <t xml:space="preserve">1) </t>
    </r>
    <r>
      <rPr>
        <b/>
        <u/>
        <sz val="11"/>
        <rFont val="Calibri"/>
        <family val="2"/>
        <scheme val="minor"/>
      </rPr>
      <t>Numerador</t>
    </r>
    <r>
      <rPr>
        <b/>
        <sz val="11"/>
        <rFont val="Calibri"/>
        <family val="2"/>
        <scheme val="minor"/>
      </rPr>
      <t xml:space="preserve"> (Número de reclamos respondidos en año t)</t>
    </r>
    <r>
      <rPr>
        <sz val="11"/>
        <rFont val="Calibri"/>
        <family val="2"/>
        <scheme val="minor"/>
      </rPr>
      <t xml:space="preserve">: 
- Aplicar filtro en columna "Fecha de respuesta" (J), seleccionando el ítem "2022" (otros ítems deben quedar sin selección). 
- Filtrar columna "Estado" (M) seleccionando únicamente "respondido" (opciones "derivado" o "desistido" no deben quedar seleccionados ya que no se contabilizan).
</t>
    </r>
    <r>
      <rPr>
        <b/>
        <sz val="11"/>
        <rFont val="Calibri"/>
        <family val="2"/>
        <scheme val="minor"/>
      </rPr>
      <t xml:space="preserve">2) </t>
    </r>
    <r>
      <rPr>
        <b/>
        <u/>
        <sz val="11"/>
        <rFont val="Calibri"/>
        <family val="2"/>
        <scheme val="minor"/>
      </rPr>
      <t>Denominador</t>
    </r>
    <r>
      <rPr>
        <b/>
        <sz val="11"/>
        <rFont val="Calibri"/>
        <family val="2"/>
        <scheme val="minor"/>
      </rPr>
      <t xml:space="preserve"> (Total de reclamos recibidos al año t)</t>
    </r>
    <r>
      <rPr>
        <sz val="11"/>
        <rFont val="Calibri"/>
        <family val="2"/>
        <scheme val="minor"/>
      </rPr>
      <t>: 
- Aplicar filtro en columna "Fecha de respuesta" (J), seleccionando únicamente los ítems "2022" y "vacías".
- Filtrar columna "Estado" (M) seleccionando únicamente "respondido" (opciones "derivado" o "desistido" no deben quedar seleccionados ya que no se contabilizan).</t>
    </r>
  </si>
  <si>
    <r>
      <t xml:space="preserve">Subclasifica el tema o las materias relacionadas, a las cuales se atribuye el reclamo presentado por la o el  usuario, descritos a continuación:
1) Superintendencia
2) Reclamo que corresponde a otro servicio público  </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</si>
</sst>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 #,##0.00_-;\-* #,##0.0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1"/>
      <color rgb="FF000000"/>
      <name val="Calibri"/>
      <family val="2"/>
      <scheme val="minor"/>
    </font>
    <font>
      <sz val="12"/>
      <color theme="1"/>
      <name val="Calibri"/>
      <family val="2"/>
      <scheme val="minor"/>
    </font>
    <font>
      <b/>
      <sz val="14"/>
      <color theme="0"/>
      <name val="Calibri"/>
      <family val="2"/>
      <scheme val="minor"/>
    </font>
    <font>
      <u/>
      <sz val="11"/>
      <color theme="1"/>
      <name val="Calibri"/>
      <family val="2"/>
      <scheme val="minor"/>
    </font>
    <font>
      <sz val="11"/>
      <name val="Calibri"/>
      <family val="2"/>
      <scheme val="minor"/>
    </font>
    <font>
      <b/>
      <sz val="11"/>
      <name val="Calibri"/>
      <family val="2"/>
      <scheme val="minor"/>
    </font>
    <font>
      <b/>
      <u/>
      <sz val="11"/>
      <name val="Calibri"/>
      <family val="2"/>
      <scheme val="minor"/>
    </font>
    <font>
      <i/>
      <sz val="11"/>
      <color theme="1"/>
      <name val="Calibri"/>
      <family val="2"/>
      <scheme val="minor"/>
    </font>
    <font>
      <u/>
      <sz val="11"/>
      <name val="Calibri"/>
      <family val="2"/>
      <scheme val="minor"/>
    </font>
    <font>
      <sz val="8"/>
      <name val="Calibri"/>
      <family val="2"/>
      <scheme val="minor"/>
    </font>
    <font>
      <b/>
      <sz val="11"/>
      <color rgb="FFFF0000"/>
      <name val="Calibri"/>
      <family val="2"/>
      <scheme val="minor"/>
    </font>
    <font>
      <b/>
      <sz val="10"/>
      <color theme="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366"/>
        <bgColor indexed="64"/>
      </patternFill>
    </fill>
    <fill>
      <patternFill patternType="solid">
        <fgColor theme="4" tint="0.79998168889431442"/>
        <bgColor indexed="64"/>
      </patternFill>
    </fill>
    <fill>
      <patternFill patternType="solid">
        <fgColor theme="0"/>
        <bgColor indexed="64"/>
      </patternFill>
    </fill>
    <fill>
      <patternFill patternType="solid">
        <fgColor rgb="FF0099CC"/>
        <bgColor indexed="64"/>
      </patternFill>
    </fill>
    <fill>
      <patternFill patternType="solid">
        <fgColor theme="3" tint="0.59999389629810485"/>
        <bgColor indexed="64"/>
      </patternFill>
    </fill>
    <fill>
      <patternFill patternType="solid">
        <fgColor rgb="FF00206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5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41" fontId="1" fillId="0" borderId="0" applyFont="0" applyFill="0" applyBorder="0" applyAlignment="0" applyProtection="0"/>
    <xf numFmtId="0" fontId="8" fillId="4" borderId="0" applyNumberFormat="0" applyBorder="0" applyAlignment="0" applyProtection="0"/>
    <xf numFmtId="0" fontId="2" fillId="0" borderId="0" applyNumberFormat="0" applyFill="0" applyBorder="0" applyAlignment="0" applyProtection="0"/>
  </cellStyleXfs>
  <cellXfs count="60">
    <xf numFmtId="0" fontId="0" fillId="0" borderId="0" xfId="0"/>
    <xf numFmtId="0" fontId="19" fillId="0" borderId="0" xfId="0" applyFont="1"/>
    <xf numFmtId="0" fontId="16" fillId="0" borderId="10" xfId="0" applyFont="1" applyBorder="1" applyAlignment="1">
      <alignment horizontal="left" vertical="top" wrapText="1"/>
    </xf>
    <xf numFmtId="0" fontId="0" fillId="0" borderId="10" xfId="0" applyBorder="1" applyAlignment="1">
      <alignment horizontal="left" vertical="top" wrapText="1"/>
    </xf>
    <xf numFmtId="0" fontId="22" fillId="36" borderId="13" xfId="0" applyFont="1" applyFill="1" applyBorder="1" applyAlignment="1">
      <alignment vertical="top"/>
    </xf>
    <xf numFmtId="0" fontId="22" fillId="36" borderId="11" xfId="0" applyFont="1" applyFill="1" applyBorder="1" applyAlignment="1">
      <alignment vertical="top" wrapText="1"/>
    </xf>
    <xf numFmtId="0" fontId="0" fillId="36" borderId="11" xfId="0" applyFill="1" applyBorder="1"/>
    <xf numFmtId="0" fontId="0" fillId="34" borderId="10" xfId="0" applyFill="1" applyBorder="1" applyAlignment="1">
      <alignment horizontal="center" vertical="center"/>
    </xf>
    <xf numFmtId="0" fontId="0" fillId="0" borderId="0" xfId="0" applyAlignment="1">
      <alignment wrapText="1"/>
    </xf>
    <xf numFmtId="0" fontId="16" fillId="34" borderId="10" xfId="0" applyFont="1" applyFill="1" applyBorder="1" applyAlignment="1">
      <alignment horizontal="left" vertical="top" wrapText="1"/>
    </xf>
    <xf numFmtId="0" fontId="24" fillId="0" borderId="10" xfId="0" applyFont="1" applyBorder="1" applyAlignment="1">
      <alignment horizontal="left" vertical="top" wrapText="1"/>
    </xf>
    <xf numFmtId="0" fontId="13" fillId="33" borderId="15" xfId="0" applyFont="1" applyFill="1" applyBorder="1" applyAlignment="1">
      <alignment horizontal="center" vertical="center" wrapText="1"/>
    </xf>
    <xf numFmtId="0" fontId="25" fillId="35" borderId="10" xfId="0" applyFont="1" applyFill="1" applyBorder="1" applyAlignment="1">
      <alignment horizontal="left" vertical="top" wrapText="1"/>
    </xf>
    <xf numFmtId="3" fontId="0" fillId="34" borderId="10" xfId="43" applyNumberFormat="1" applyFont="1" applyFill="1" applyBorder="1" applyAlignment="1">
      <alignment horizontal="center" vertical="center" wrapText="1"/>
    </xf>
    <xf numFmtId="0" fontId="24" fillId="35" borderId="10" xfId="0" applyFont="1" applyFill="1" applyBorder="1" applyAlignment="1">
      <alignment horizontal="left" vertical="top" wrapText="1"/>
    </xf>
    <xf numFmtId="0" fontId="22" fillId="36" borderId="12" xfId="0" applyFont="1" applyFill="1" applyBorder="1" applyAlignment="1">
      <alignment horizontal="left" vertical="top" wrapText="1"/>
    </xf>
    <xf numFmtId="0" fontId="22" fillId="36" borderId="11" xfId="0" applyFont="1" applyFill="1" applyBorder="1" applyAlignment="1">
      <alignment horizontal="left" vertical="top"/>
    </xf>
    <xf numFmtId="0" fontId="25" fillId="0" borderId="10" xfId="0" applyFont="1" applyBorder="1" applyAlignment="1">
      <alignment horizontal="left" vertical="top" wrapText="1"/>
    </xf>
    <xf numFmtId="0" fontId="16" fillId="0" borderId="10" xfId="0" applyFont="1" applyBorder="1" applyAlignment="1">
      <alignment horizontal="center" vertical="center"/>
    </xf>
    <xf numFmtId="0" fontId="13" fillId="36" borderId="13" xfId="0" applyFont="1" applyFill="1" applyBorder="1"/>
    <xf numFmtId="0" fontId="13" fillId="36" borderId="11" xfId="0" applyFont="1" applyFill="1" applyBorder="1"/>
    <xf numFmtId="0" fontId="13" fillId="36" borderId="12" xfId="0" applyFont="1" applyFill="1" applyBorder="1" applyAlignment="1">
      <alignment horizontal="center" vertical="center"/>
    </xf>
    <xf numFmtId="0" fontId="25" fillId="34" borderId="10" xfId="0" applyFont="1" applyFill="1" applyBorder="1" applyAlignment="1">
      <alignment horizontal="left" vertical="top" wrapText="1"/>
    </xf>
    <xf numFmtId="0" fontId="13" fillId="33" borderId="14" xfId="0" applyFont="1" applyFill="1" applyBorder="1" applyAlignment="1">
      <alignment horizontal="center" vertical="center" wrapText="1"/>
    </xf>
    <xf numFmtId="0" fontId="13" fillId="33" borderId="10" xfId="0" applyFont="1" applyFill="1" applyBorder="1" applyAlignment="1">
      <alignment horizontal="center" vertical="center" wrapText="1"/>
    </xf>
    <xf numFmtId="0" fontId="13" fillId="33" borderId="10" xfId="0" applyFont="1" applyFill="1" applyBorder="1" applyAlignment="1">
      <alignment horizontal="left" vertical="center" wrapText="1"/>
    </xf>
    <xf numFmtId="0" fontId="16" fillId="37" borderId="10" xfId="0" applyFont="1" applyFill="1" applyBorder="1" applyAlignment="1">
      <alignment horizontal="center" vertical="center"/>
    </xf>
    <xf numFmtId="3" fontId="16" fillId="37" borderId="10" xfId="0" applyNumberFormat="1" applyFont="1" applyFill="1" applyBorder="1" applyAlignment="1">
      <alignment horizontal="center"/>
    </xf>
    <xf numFmtId="3" fontId="0" fillId="0" borderId="10" xfId="0" applyNumberFormat="1" applyBorder="1" applyAlignment="1">
      <alignment horizontal="center" vertical="center"/>
    </xf>
    <xf numFmtId="10" fontId="0" fillId="0" borderId="10" xfId="44" applyNumberFormat="1" applyFont="1" applyBorder="1" applyAlignment="1">
      <alignment horizontal="center" vertical="center"/>
    </xf>
    <xf numFmtId="10" fontId="16" fillId="37" borderId="10" xfId="44" applyNumberFormat="1" applyFont="1" applyFill="1" applyBorder="1" applyAlignment="1">
      <alignment horizontal="center" vertical="center"/>
    </xf>
    <xf numFmtId="0" fontId="31" fillId="33" borderId="10" xfId="0" applyFont="1" applyFill="1" applyBorder="1" applyAlignment="1">
      <alignment horizontal="center" vertical="center" wrapText="1"/>
    </xf>
    <xf numFmtId="3" fontId="0" fillId="0" borderId="10" xfId="0" applyNumberFormat="1" applyBorder="1" applyAlignment="1">
      <alignment horizontal="center"/>
    </xf>
    <xf numFmtId="3" fontId="16" fillId="0" borderId="10" xfId="0" applyNumberFormat="1" applyFont="1" applyBorder="1"/>
    <xf numFmtId="1" fontId="16" fillId="35" borderId="10" xfId="0" applyNumberFormat="1" applyFont="1" applyFill="1" applyBorder="1" applyAlignment="1">
      <alignment horizontal="center"/>
    </xf>
    <xf numFmtId="0" fontId="21" fillId="35" borderId="10" xfId="0" applyFont="1" applyFill="1" applyBorder="1" applyAlignment="1">
      <alignment horizontal="left" vertical="top" wrapText="1"/>
    </xf>
    <xf numFmtId="0" fontId="0" fillId="35" borderId="10" xfId="0" applyFill="1" applyBorder="1" applyAlignment="1">
      <alignment horizontal="left" vertical="top" wrapText="1"/>
    </xf>
    <xf numFmtId="0" fontId="16" fillId="35" borderId="10" xfId="0" applyFont="1" applyFill="1" applyBorder="1" applyAlignment="1">
      <alignment horizontal="left" vertical="top" wrapText="1"/>
    </xf>
    <xf numFmtId="3" fontId="24" fillId="0" borderId="10" xfId="0" applyNumberFormat="1" applyFont="1" applyBorder="1" applyAlignment="1">
      <alignment horizontal="center"/>
    </xf>
    <xf numFmtId="0" fontId="13" fillId="38" borderId="0" xfId="0" applyFont="1" applyFill="1" applyAlignment="1">
      <alignment horizontal="left" vertical="center"/>
    </xf>
    <xf numFmtId="0" fontId="0" fillId="0" borderId="0" xfId="0" applyAlignment="1">
      <alignment horizontal="center" vertical="center"/>
    </xf>
    <xf numFmtId="14" fontId="0" fillId="0" borderId="0" xfId="0" applyNumberFormat="1"/>
    <xf numFmtId="0" fontId="24" fillId="35" borderId="10" xfId="0" applyFont="1" applyFill="1" applyBorder="1" applyAlignment="1">
      <alignment horizontal="justify" vertical="top" wrapText="1"/>
    </xf>
    <xf numFmtId="0" fontId="24" fillId="35" borderId="10" xfId="0" applyFont="1" applyFill="1" applyBorder="1" applyAlignment="1">
      <alignment horizontal="justify" vertical="top"/>
    </xf>
    <xf numFmtId="0" fontId="31" fillId="33" borderId="10" xfId="0" applyFont="1" applyFill="1" applyBorder="1" applyAlignment="1">
      <alignment horizontal="center" vertical="center"/>
    </xf>
    <xf numFmtId="0" fontId="31" fillId="33" borderId="13"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1" fillId="33"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4" fillId="0" borderId="16" xfId="0" applyFont="1" applyBorder="1" applyAlignment="1">
      <alignment horizontal="left" vertical="top" wrapText="1"/>
    </xf>
    <xf numFmtId="0" fontId="24" fillId="0" borderId="14" xfId="0" applyFont="1" applyBorder="1" applyAlignment="1">
      <alignment horizontal="left" vertical="top" wrapText="1"/>
    </xf>
    <xf numFmtId="10" fontId="16" fillId="34" borderId="16" xfId="0" applyNumberFormat="1" applyFont="1" applyFill="1" applyBorder="1" applyAlignment="1">
      <alignment horizontal="center" vertical="center" wrapText="1"/>
    </xf>
    <xf numFmtId="10" fontId="16" fillId="34" borderId="14" xfId="0" applyNumberFormat="1" applyFont="1" applyFill="1" applyBorder="1" applyAlignment="1">
      <alignment horizontal="center" vertical="center" wrapText="1"/>
    </xf>
    <xf numFmtId="3" fontId="16" fillId="0" borderId="13" xfId="0" applyNumberFormat="1" applyFont="1" applyBorder="1" applyAlignment="1">
      <alignment horizontal="center"/>
    </xf>
    <xf numFmtId="3" fontId="16" fillId="0" borderId="12" xfId="0" applyNumberFormat="1" applyFont="1" applyBorder="1" applyAlignment="1">
      <alignment horizontal="center"/>
    </xf>
    <xf numFmtId="3" fontId="25" fillId="0" borderId="10" xfId="0" applyNumberFormat="1" applyFont="1" applyBorder="1" applyAlignment="1">
      <alignment horizontal="center"/>
    </xf>
    <xf numFmtId="10" fontId="16" fillId="0" borderId="10" xfId="0" applyNumberFormat="1" applyFont="1" applyBorder="1" applyAlignment="1">
      <alignment horizontal="center"/>
    </xf>
    <xf numFmtId="0" fontId="13" fillId="33" borderId="10" xfId="0" applyFont="1" applyFill="1" applyBorder="1" applyAlignment="1">
      <alignment horizontal="center" vertical="center" wrapText="1"/>
    </xf>
    <xf numFmtId="0" fontId="16" fillId="0" borderId="10" xfId="0" applyFont="1" applyBorder="1" applyAlignment="1">
      <alignment vertical="center" wrapText="1"/>
    </xf>
    <xf numFmtId="0" fontId="20" fillId="0" borderId="10" xfId="0" applyFont="1" applyBorder="1" applyAlignment="1">
      <alignment horizontal="left" vertical="center" wrapText="1"/>
    </xf>
  </cellXfs>
  <cellStyles count="5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1 2" xfId="45" xr:uid="{00000000-0005-0000-0000-00000D000000}"/>
    <cellStyle name="60% - Énfasis2" xfId="25" builtinId="36" customBuiltin="1"/>
    <cellStyle name="60% - Énfasis2 2" xfId="46" xr:uid="{00000000-0005-0000-0000-00000F000000}"/>
    <cellStyle name="60% - Énfasis3" xfId="29" builtinId="40" customBuiltin="1"/>
    <cellStyle name="60% - Énfasis3 2" xfId="47" xr:uid="{00000000-0005-0000-0000-000011000000}"/>
    <cellStyle name="60% - Énfasis4" xfId="33" builtinId="44" customBuiltin="1"/>
    <cellStyle name="60% - Énfasis4 2" xfId="48" xr:uid="{00000000-0005-0000-0000-000013000000}"/>
    <cellStyle name="60% - Énfasis5" xfId="37" builtinId="48" customBuiltin="1"/>
    <cellStyle name="60% - Énfasis5 2" xfId="49" xr:uid="{00000000-0005-0000-0000-000015000000}"/>
    <cellStyle name="60% - Énfasis6" xfId="41" builtinId="52" customBuiltin="1"/>
    <cellStyle name="60% - Énfasis6 2" xfId="50" xr:uid="{00000000-0005-0000-0000-000017000000}"/>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0]" xfId="43" builtinId="6"/>
    <cellStyle name="Millares [0] 2" xfId="51" xr:uid="{00000000-0005-0000-0000-000026000000}"/>
    <cellStyle name="Millares 2" xfId="42" xr:uid="{00000000-0005-0000-0000-000027000000}"/>
    <cellStyle name="Neutral" xfId="8" builtinId="28" customBuiltin="1"/>
    <cellStyle name="Neutral 2" xfId="52" xr:uid="{00000000-0005-0000-0000-000029000000}"/>
    <cellStyle name="Normal" xfId="0" builtinId="0"/>
    <cellStyle name="Notas" xfId="15" builtinId="10" customBuiltin="1"/>
    <cellStyle name="Porcentaje" xfId="44"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53" xr:uid="{00000000-0005-0000-0000-000034000000}"/>
    <cellStyle name="Total" xfId="17" builtinId="25" customBuiltin="1"/>
  </cellStyles>
  <dxfs count="0"/>
  <tableStyles count="0" defaultTableStyle="TableStyleMedium2" defaultPivotStyle="PivotStyleLight16"/>
  <colors>
    <mruColors>
      <color rgb="FF0099CC"/>
      <color rgb="FF0033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3366"/>
    <pageSetUpPr fitToPage="1"/>
  </sheetPr>
  <dimension ref="B1:K27"/>
  <sheetViews>
    <sheetView showGridLines="0" topLeftCell="B1" zoomScale="90" zoomScaleNormal="90" workbookViewId="0">
      <selection activeCell="I3" sqref="I3:I4"/>
    </sheetView>
  </sheetViews>
  <sheetFormatPr baseColWidth="10" defaultRowHeight="15" x14ac:dyDescent="0.25"/>
  <cols>
    <col min="1" max="1" width="1.5703125" customWidth="1"/>
    <col min="2" max="2" width="27.7109375" customWidth="1"/>
    <col min="3" max="3" width="19.85546875" customWidth="1"/>
    <col min="4" max="4" width="16.28515625" customWidth="1"/>
    <col min="5" max="5" width="15.28515625" customWidth="1"/>
    <col min="6" max="6" width="15.85546875" customWidth="1"/>
    <col min="7" max="7" width="14.42578125" customWidth="1"/>
    <col min="8" max="8" width="14" customWidth="1"/>
    <col min="9" max="9" width="45.28515625" customWidth="1"/>
    <col min="10" max="10" width="117.85546875" customWidth="1"/>
    <col min="11" max="11" width="84" customWidth="1"/>
  </cols>
  <sheetData>
    <row r="1" spans="2:11" ht="18.75" customHeight="1" x14ac:dyDescent="0.25">
      <c r="B1" s="4" t="s">
        <v>4</v>
      </c>
      <c r="C1" s="5"/>
      <c r="D1" s="5"/>
      <c r="E1" s="5"/>
      <c r="F1" s="5"/>
      <c r="G1" s="5"/>
      <c r="H1" s="5"/>
      <c r="I1" s="5"/>
      <c r="J1" s="6"/>
      <c r="K1" s="5"/>
    </row>
    <row r="2" spans="2:11" ht="30" x14ac:dyDescent="0.25">
      <c r="B2" s="23" t="s">
        <v>0</v>
      </c>
      <c r="C2" s="23" t="s">
        <v>1</v>
      </c>
      <c r="D2" s="23" t="s">
        <v>2</v>
      </c>
      <c r="E2" s="57" t="s">
        <v>420</v>
      </c>
      <c r="F2" s="57"/>
      <c r="G2" s="57"/>
      <c r="H2" s="11" t="s">
        <v>21</v>
      </c>
      <c r="I2" s="23" t="s">
        <v>7</v>
      </c>
      <c r="J2" s="24" t="s">
        <v>52</v>
      </c>
    </row>
    <row r="3" spans="2:11" ht="150" customHeight="1" x14ac:dyDescent="0.25">
      <c r="B3" s="58" t="s">
        <v>73</v>
      </c>
      <c r="C3" s="59" t="s">
        <v>9</v>
      </c>
      <c r="D3" s="48" t="s">
        <v>8</v>
      </c>
      <c r="E3" s="7" t="s">
        <v>11</v>
      </c>
      <c r="F3" s="13">
        <f>C9</f>
        <v>116</v>
      </c>
      <c r="G3" s="51">
        <f>F3/F4</f>
        <v>0.83453237410071945</v>
      </c>
      <c r="H3" s="48" t="s">
        <v>22</v>
      </c>
      <c r="I3" s="49" t="s">
        <v>434</v>
      </c>
      <c r="J3" s="42" t="s">
        <v>367</v>
      </c>
    </row>
    <row r="4" spans="2:11" ht="181.5" customHeight="1" x14ac:dyDescent="0.25">
      <c r="B4" s="58"/>
      <c r="C4" s="59"/>
      <c r="D4" s="48"/>
      <c r="E4" s="7" t="s">
        <v>12</v>
      </c>
      <c r="F4" s="13">
        <f>E9</f>
        <v>139</v>
      </c>
      <c r="G4" s="52"/>
      <c r="H4" s="48"/>
      <c r="I4" s="50"/>
      <c r="J4" s="43"/>
    </row>
    <row r="5" spans="2:11" ht="15" customHeight="1" x14ac:dyDescent="0.25"/>
    <row r="6" spans="2:11" ht="48.75" customHeight="1" x14ac:dyDescent="0.25">
      <c r="B6" s="44" t="s">
        <v>10</v>
      </c>
      <c r="C6" s="45" t="s">
        <v>23</v>
      </c>
      <c r="D6" s="46"/>
      <c r="E6" s="47" t="s">
        <v>53</v>
      </c>
      <c r="F6" s="47"/>
    </row>
    <row r="7" spans="2:11" s="8" customFormat="1" ht="63.75" x14ac:dyDescent="0.25">
      <c r="B7" s="44"/>
      <c r="C7" s="31" t="s">
        <v>76</v>
      </c>
      <c r="D7" s="31" t="s">
        <v>77</v>
      </c>
      <c r="E7" s="31" t="s">
        <v>78</v>
      </c>
      <c r="F7" s="31" t="s">
        <v>79</v>
      </c>
    </row>
    <row r="8" spans="2:11" x14ac:dyDescent="0.25">
      <c r="B8" s="34">
        <v>2022</v>
      </c>
      <c r="C8" s="32">
        <v>113</v>
      </c>
      <c r="D8" s="32">
        <v>3</v>
      </c>
      <c r="E8" s="38">
        <v>136</v>
      </c>
      <c r="F8" s="38">
        <v>3</v>
      </c>
    </row>
    <row r="9" spans="2:11" ht="15" customHeight="1" x14ac:dyDescent="0.25">
      <c r="B9" s="33" t="s">
        <v>24</v>
      </c>
      <c r="C9" s="53">
        <f>D8+C8</f>
        <v>116</v>
      </c>
      <c r="D9" s="54"/>
      <c r="E9" s="55">
        <f>E8+F8</f>
        <v>139</v>
      </c>
      <c r="F9" s="55"/>
    </row>
    <row r="10" spans="2:11" x14ac:dyDescent="0.25">
      <c r="B10" s="33" t="s">
        <v>25</v>
      </c>
      <c r="C10" s="56">
        <f>C9/E9</f>
        <v>0.83453237410071945</v>
      </c>
      <c r="D10" s="56"/>
      <c r="E10" s="56"/>
      <c r="F10" s="56"/>
      <c r="G10" s="8"/>
    </row>
    <row r="13" spans="2:11" x14ac:dyDescent="0.25">
      <c r="B13" s="19" t="s">
        <v>37</v>
      </c>
      <c r="C13" s="20"/>
      <c r="D13" s="20"/>
      <c r="E13" s="21"/>
    </row>
    <row r="14" spans="2:11" ht="45" x14ac:dyDescent="0.25">
      <c r="B14" s="24" t="s">
        <v>41</v>
      </c>
      <c r="C14" s="24" t="s">
        <v>51</v>
      </c>
      <c r="D14" s="24" t="s">
        <v>33</v>
      </c>
      <c r="E14" s="24" t="s">
        <v>34</v>
      </c>
    </row>
    <row r="15" spans="2:11" x14ac:dyDescent="0.25">
      <c r="B15" s="18" t="s">
        <v>26</v>
      </c>
      <c r="C15" s="32">
        <f>'Resumen del Indicador'!F8+22</f>
        <v>25</v>
      </c>
      <c r="D15" s="28">
        <v>14</v>
      </c>
      <c r="E15" s="29">
        <f t="shared" ref="E15:E21" si="0">D15/C15</f>
        <v>0.56000000000000005</v>
      </c>
    </row>
    <row r="16" spans="2:11" x14ac:dyDescent="0.25">
      <c r="B16" s="18" t="s">
        <v>27</v>
      </c>
      <c r="C16" s="32">
        <f>C15+5</f>
        <v>30</v>
      </c>
      <c r="D16" s="28">
        <f>D15+7</f>
        <v>21</v>
      </c>
      <c r="E16" s="29">
        <f t="shared" si="0"/>
        <v>0.7</v>
      </c>
    </row>
    <row r="17" spans="2:5" x14ac:dyDescent="0.25">
      <c r="B17" s="18" t="s">
        <v>28</v>
      </c>
      <c r="C17" s="32">
        <f>C16+19</f>
        <v>49</v>
      </c>
      <c r="D17" s="28">
        <f>D16+11</f>
        <v>32</v>
      </c>
      <c r="E17" s="29">
        <f t="shared" si="0"/>
        <v>0.65306122448979587</v>
      </c>
    </row>
    <row r="18" spans="2:5" x14ac:dyDescent="0.25">
      <c r="B18" s="18" t="s">
        <v>29</v>
      </c>
      <c r="C18" s="32">
        <f>C17+18</f>
        <v>67</v>
      </c>
      <c r="D18" s="28">
        <f>D17+17</f>
        <v>49</v>
      </c>
      <c r="E18" s="29">
        <f>D18/C18</f>
        <v>0.73134328358208955</v>
      </c>
    </row>
    <row r="19" spans="2:5" x14ac:dyDescent="0.25">
      <c r="B19" s="18" t="s">
        <v>30</v>
      </c>
      <c r="C19" s="32">
        <f>C18+10</f>
        <v>77</v>
      </c>
      <c r="D19" s="28">
        <f>D18+12</f>
        <v>61</v>
      </c>
      <c r="E19" s="29">
        <f t="shared" si="0"/>
        <v>0.79220779220779225</v>
      </c>
    </row>
    <row r="20" spans="2:5" x14ac:dyDescent="0.25">
      <c r="B20" s="18" t="s">
        <v>31</v>
      </c>
      <c r="C20" s="32">
        <f>C19+12</f>
        <v>89</v>
      </c>
      <c r="D20" s="28">
        <f>D19+14</f>
        <v>75</v>
      </c>
      <c r="E20" s="29">
        <f t="shared" si="0"/>
        <v>0.84269662921348309</v>
      </c>
    </row>
    <row r="21" spans="2:5" x14ac:dyDescent="0.25">
      <c r="B21" s="18" t="s">
        <v>32</v>
      </c>
      <c r="C21" s="32">
        <f>C20+6</f>
        <v>95</v>
      </c>
      <c r="D21" s="28">
        <f>D20+10</f>
        <v>85</v>
      </c>
      <c r="E21" s="29">
        <f t="shared" si="0"/>
        <v>0.89473684210526316</v>
      </c>
    </row>
    <row r="22" spans="2:5" x14ac:dyDescent="0.25">
      <c r="B22" s="18" t="s">
        <v>35</v>
      </c>
      <c r="C22" s="32">
        <f>C21+16</f>
        <v>111</v>
      </c>
      <c r="D22" s="28">
        <f>D21+11</f>
        <v>96</v>
      </c>
      <c r="E22" s="29">
        <f>IFERROR(D22/C22,"")</f>
        <v>0.86486486486486491</v>
      </c>
    </row>
    <row r="23" spans="2:5" x14ac:dyDescent="0.25">
      <c r="B23" s="18" t="s">
        <v>42</v>
      </c>
      <c r="C23" s="32">
        <f>C22+6</f>
        <v>117</v>
      </c>
      <c r="D23" s="28">
        <f>D22+11</f>
        <v>107</v>
      </c>
      <c r="E23" s="29">
        <f t="shared" ref="E23:E25" si="1">IFERROR(D23/C23,"")</f>
        <v>0.9145299145299145</v>
      </c>
    </row>
    <row r="24" spans="2:5" x14ac:dyDescent="0.25">
      <c r="B24" s="18" t="s">
        <v>43</v>
      </c>
      <c r="C24" s="32">
        <f>C23+22</f>
        <v>139</v>
      </c>
      <c r="D24" s="28">
        <f>D23+9</f>
        <v>116</v>
      </c>
      <c r="E24" s="29">
        <f t="shared" si="1"/>
        <v>0.83453237410071945</v>
      </c>
    </row>
    <row r="25" spans="2:5" x14ac:dyDescent="0.25">
      <c r="B25" s="18" t="s">
        <v>44</v>
      </c>
      <c r="C25" s="32"/>
      <c r="D25" s="28"/>
      <c r="E25" s="29" t="str">
        <f t="shared" si="1"/>
        <v/>
      </c>
    </row>
    <row r="26" spans="2:5" x14ac:dyDescent="0.25">
      <c r="B26" s="18" t="s">
        <v>45</v>
      </c>
      <c r="C26" s="32"/>
      <c r="D26" s="28"/>
      <c r="E26" s="29" t="str">
        <f>IFERROR(D26/C26,"")</f>
        <v/>
      </c>
    </row>
    <row r="27" spans="2:5" x14ac:dyDescent="0.25">
      <c r="B27" s="26" t="s">
        <v>36</v>
      </c>
      <c r="C27" s="27">
        <f ca="1">OFFSET(C$15,COUNTA(C15:C26)-1,0,1,1)</f>
        <v>139</v>
      </c>
      <c r="D27" s="27">
        <f ca="1">OFFSET(D$15,COUNTA(D15:D26)-1,0,1,1)</f>
        <v>116</v>
      </c>
      <c r="E27" s="30">
        <f ca="1">D27/C27</f>
        <v>0.83453237410071945</v>
      </c>
    </row>
  </sheetData>
  <mergeCells count="14">
    <mergeCell ref="C9:D9"/>
    <mergeCell ref="E9:F9"/>
    <mergeCell ref="C10:F10"/>
    <mergeCell ref="E2:G2"/>
    <mergeCell ref="B3:B4"/>
    <mergeCell ref="C3:C4"/>
    <mergeCell ref="D3:D4"/>
    <mergeCell ref="J3:J4"/>
    <mergeCell ref="B6:B7"/>
    <mergeCell ref="C6:D6"/>
    <mergeCell ref="E6:F6"/>
    <mergeCell ref="H3:H4"/>
    <mergeCell ref="I3:I4"/>
    <mergeCell ref="G3:G4"/>
  </mergeCells>
  <phoneticPr fontId="29" type="noConversion"/>
  <pageMargins left="0.7" right="0.7" top="0.75" bottom="0.75" header="0.3" footer="0.3"/>
  <pageSetup scale="25" orientation="portrait" r:id="rId1"/>
  <ignoredErrors>
    <ignoredError sqref="C2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3366"/>
    <pageSetUpPr fitToPage="1"/>
  </sheetPr>
  <dimension ref="B1:F15"/>
  <sheetViews>
    <sheetView showGridLines="0" tabSelected="1" topLeftCell="A4" zoomScale="80" zoomScaleNormal="80" workbookViewId="0">
      <selection activeCell="D10" sqref="D10"/>
    </sheetView>
  </sheetViews>
  <sheetFormatPr baseColWidth="10" defaultRowHeight="15" x14ac:dyDescent="0.25"/>
  <cols>
    <col min="1" max="1" width="1.5703125" customWidth="1"/>
    <col min="2" max="2" width="17.5703125" customWidth="1"/>
    <col min="3" max="3" width="19.7109375" customWidth="1"/>
    <col min="4" max="4" width="198" customWidth="1"/>
  </cols>
  <sheetData>
    <row r="1" spans="2:6" ht="18.399999999999999" customHeight="1" x14ac:dyDescent="0.3">
      <c r="B1" s="16" t="s">
        <v>6</v>
      </c>
      <c r="C1" s="15"/>
      <c r="D1" s="15"/>
      <c r="E1" s="1"/>
      <c r="F1" s="1"/>
    </row>
    <row r="2" spans="2:6" s="8" customFormat="1" ht="45" x14ac:dyDescent="0.25">
      <c r="B2" s="24" t="s">
        <v>40</v>
      </c>
      <c r="C2" s="24" t="s">
        <v>55</v>
      </c>
      <c r="D2" s="25" t="s">
        <v>5</v>
      </c>
    </row>
    <row r="3" spans="2:6" ht="63" x14ac:dyDescent="0.25">
      <c r="B3" s="9" t="s">
        <v>14</v>
      </c>
      <c r="C3" s="2" t="s">
        <v>3</v>
      </c>
      <c r="D3" s="35" t="s">
        <v>181</v>
      </c>
    </row>
    <row r="4" spans="2:6" ht="228" customHeight="1" x14ac:dyDescent="0.25">
      <c r="B4" s="9" t="s">
        <v>38</v>
      </c>
      <c r="C4" s="2" t="s">
        <v>3</v>
      </c>
      <c r="D4" s="36" t="s">
        <v>238</v>
      </c>
    </row>
    <row r="5" spans="2:6" ht="46.5" customHeight="1" x14ac:dyDescent="0.25">
      <c r="B5" s="9" t="s">
        <v>13</v>
      </c>
      <c r="C5" s="2" t="s">
        <v>54</v>
      </c>
      <c r="D5" s="36" t="s">
        <v>239</v>
      </c>
    </row>
    <row r="6" spans="2:6" ht="108" customHeight="1" x14ac:dyDescent="0.25">
      <c r="B6" s="9" t="s">
        <v>50</v>
      </c>
      <c r="C6" s="2" t="s">
        <v>50</v>
      </c>
      <c r="D6" s="10" t="s">
        <v>433</v>
      </c>
    </row>
    <row r="7" spans="2:6" ht="78.75" customHeight="1" x14ac:dyDescent="0.25">
      <c r="B7" s="9" t="s">
        <v>365</v>
      </c>
      <c r="C7" s="2" t="s">
        <v>3</v>
      </c>
      <c r="D7" s="10" t="s">
        <v>366</v>
      </c>
    </row>
    <row r="8" spans="2:6" ht="59.25" customHeight="1" x14ac:dyDescent="0.25">
      <c r="B8" s="22" t="s">
        <v>39</v>
      </c>
      <c r="C8" s="17" t="s">
        <v>3</v>
      </c>
      <c r="D8" s="10" t="s">
        <v>435</v>
      </c>
    </row>
    <row r="9" spans="2:6" ht="223.5" customHeight="1" x14ac:dyDescent="0.25">
      <c r="B9" s="9" t="s">
        <v>15</v>
      </c>
      <c r="C9" s="2" t="s">
        <v>3</v>
      </c>
      <c r="D9" s="3" t="s">
        <v>241</v>
      </c>
    </row>
    <row r="10" spans="2:6" ht="31.9" customHeight="1" x14ac:dyDescent="0.25">
      <c r="B10" s="9" t="s">
        <v>16</v>
      </c>
      <c r="C10" s="2" t="s">
        <v>46</v>
      </c>
      <c r="D10" s="3" t="s">
        <v>242</v>
      </c>
    </row>
    <row r="11" spans="2:6" ht="409.5" customHeight="1" x14ac:dyDescent="0.25">
      <c r="B11" s="9" t="s">
        <v>17</v>
      </c>
      <c r="C11" s="2" t="s">
        <v>56</v>
      </c>
      <c r="D11" s="3" t="s">
        <v>427</v>
      </c>
    </row>
    <row r="12" spans="2:6" ht="38.450000000000003" customHeight="1" x14ac:dyDescent="0.25">
      <c r="B12" s="22" t="s">
        <v>20</v>
      </c>
      <c r="C12" s="12" t="s">
        <v>47</v>
      </c>
      <c r="D12" s="14" t="s">
        <v>243</v>
      </c>
    </row>
    <row r="13" spans="2:6" ht="30" customHeight="1" x14ac:dyDescent="0.25">
      <c r="B13" s="22" t="s">
        <v>18</v>
      </c>
      <c r="C13" s="2" t="s">
        <v>3</v>
      </c>
      <c r="D13" s="10" t="s">
        <v>49</v>
      </c>
    </row>
    <row r="14" spans="2:6" ht="30" customHeight="1" x14ac:dyDescent="0.25">
      <c r="B14" s="22" t="s">
        <v>182</v>
      </c>
      <c r="C14" s="2" t="s">
        <v>3</v>
      </c>
      <c r="D14" s="10" t="s">
        <v>183</v>
      </c>
    </row>
    <row r="15" spans="2:6" ht="165.75" customHeight="1" x14ac:dyDescent="0.25">
      <c r="B15" s="9" t="s">
        <v>19</v>
      </c>
      <c r="C15" s="37" t="s">
        <v>48</v>
      </c>
      <c r="D15" s="10" t="s">
        <v>428</v>
      </c>
    </row>
  </sheetData>
  <pageMargins left="0.70866141732283472" right="0.70866141732283472" top="0.74803149606299213" bottom="0.74803149606299213" header="0.31496062992125984" footer="0.31496062992125984"/>
  <pageSetup scale="33"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CC"/>
  </sheetPr>
  <dimension ref="A1:O190"/>
  <sheetViews>
    <sheetView zoomScale="90" zoomScaleNormal="90" workbookViewId="0"/>
  </sheetViews>
  <sheetFormatPr baseColWidth="10" defaultRowHeight="15" x14ac:dyDescent="0.25"/>
  <cols>
    <col min="1" max="1" width="7.85546875" customWidth="1"/>
    <col min="2" max="2" width="16.5703125" bestFit="1" customWidth="1"/>
    <col min="3" max="3" width="30.42578125" bestFit="1" customWidth="1"/>
    <col min="4" max="4" width="62" bestFit="1" customWidth="1"/>
    <col min="5" max="5" width="38.85546875" bestFit="1" customWidth="1"/>
    <col min="6" max="6" width="44.7109375" bestFit="1" customWidth="1"/>
    <col min="7" max="7" width="24.7109375" bestFit="1" customWidth="1"/>
    <col min="8" max="8" width="23.7109375" bestFit="1" customWidth="1"/>
    <col min="9" max="9" width="27" bestFit="1" customWidth="1"/>
    <col min="10" max="10" width="17.85546875" bestFit="1" customWidth="1"/>
    <col min="11" max="11" width="12.140625" bestFit="1" customWidth="1"/>
    <col min="12" max="12" width="11.42578125" bestFit="1" customWidth="1"/>
    <col min="13" max="13" width="11.140625" bestFit="1" customWidth="1"/>
    <col min="15" max="15" width="12.7109375" bestFit="1" customWidth="1"/>
  </cols>
  <sheetData>
    <row r="1" spans="1:15" s="40" customFormat="1" x14ac:dyDescent="0.25">
      <c r="A1" s="39" t="s">
        <v>57</v>
      </c>
      <c r="B1" s="39" t="s">
        <v>58</v>
      </c>
      <c r="C1" s="39" t="s">
        <v>59</v>
      </c>
      <c r="D1" s="39" t="s">
        <v>240</v>
      </c>
      <c r="E1" s="39" t="s">
        <v>280</v>
      </c>
      <c r="F1" s="39" t="s">
        <v>60</v>
      </c>
      <c r="G1" s="39" t="s">
        <v>61</v>
      </c>
      <c r="H1" s="39" t="s">
        <v>62</v>
      </c>
      <c r="I1" s="39" t="s">
        <v>63</v>
      </c>
      <c r="J1" s="39" t="s">
        <v>64</v>
      </c>
      <c r="K1" s="39" t="s">
        <v>65</v>
      </c>
      <c r="L1" s="39" t="s">
        <v>66</v>
      </c>
      <c r="M1" s="39" t="s">
        <v>67</v>
      </c>
      <c r="N1"/>
      <c r="O1"/>
    </row>
    <row r="2" spans="1:15" x14ac:dyDescent="0.25">
      <c r="A2" t="s">
        <v>68</v>
      </c>
      <c r="B2" t="s">
        <v>69</v>
      </c>
      <c r="C2">
        <v>1614956621</v>
      </c>
      <c r="D2" t="s">
        <v>368</v>
      </c>
      <c r="E2" t="s">
        <v>421</v>
      </c>
      <c r="F2" t="s">
        <v>422</v>
      </c>
      <c r="G2" t="s">
        <v>281</v>
      </c>
      <c r="H2" s="41">
        <v>44550</v>
      </c>
      <c r="I2" t="s">
        <v>370</v>
      </c>
      <c r="J2" s="41">
        <v>44685</v>
      </c>
      <c r="K2">
        <v>135</v>
      </c>
      <c r="L2">
        <v>96</v>
      </c>
      <c r="M2" t="s">
        <v>432</v>
      </c>
    </row>
    <row r="3" spans="1:15" x14ac:dyDescent="0.25">
      <c r="A3" t="s">
        <v>68</v>
      </c>
      <c r="B3" t="s">
        <v>69</v>
      </c>
      <c r="C3">
        <v>1614960121</v>
      </c>
      <c r="D3" t="s">
        <v>369</v>
      </c>
      <c r="E3" t="s">
        <v>421</v>
      </c>
      <c r="F3" t="s">
        <v>422</v>
      </c>
      <c r="G3" t="s">
        <v>74</v>
      </c>
      <c r="H3" s="41">
        <v>44551</v>
      </c>
      <c r="I3" t="s">
        <v>371</v>
      </c>
      <c r="J3" s="41">
        <v>44712</v>
      </c>
      <c r="K3">
        <v>161</v>
      </c>
      <c r="L3">
        <v>114</v>
      </c>
      <c r="M3" t="s">
        <v>432</v>
      </c>
    </row>
    <row r="4" spans="1:15" x14ac:dyDescent="0.25">
      <c r="A4" t="s">
        <v>68</v>
      </c>
      <c r="B4" t="s">
        <v>69</v>
      </c>
      <c r="C4">
        <v>1615054621</v>
      </c>
      <c r="D4" t="s">
        <v>368</v>
      </c>
      <c r="E4" t="s">
        <v>421</v>
      </c>
      <c r="F4" t="s">
        <v>422</v>
      </c>
      <c r="G4" t="s">
        <v>75</v>
      </c>
      <c r="H4" s="41">
        <v>44557</v>
      </c>
      <c r="I4" t="s">
        <v>80</v>
      </c>
      <c r="J4" s="41">
        <v>44568</v>
      </c>
      <c r="K4">
        <v>11</v>
      </c>
      <c r="L4">
        <v>9</v>
      </c>
      <c r="M4" t="s">
        <v>432</v>
      </c>
    </row>
    <row r="5" spans="1:15" x14ac:dyDescent="0.25">
      <c r="A5" t="s">
        <v>68</v>
      </c>
      <c r="B5" t="s">
        <v>69</v>
      </c>
      <c r="C5">
        <v>1600044722</v>
      </c>
      <c r="D5" t="s">
        <v>369</v>
      </c>
      <c r="E5" t="s">
        <v>421</v>
      </c>
      <c r="F5" t="s">
        <v>422</v>
      </c>
      <c r="G5" t="s">
        <v>81</v>
      </c>
      <c r="H5" s="41">
        <v>44565</v>
      </c>
      <c r="I5" t="s">
        <v>82</v>
      </c>
      <c r="J5" s="41">
        <v>44566</v>
      </c>
      <c r="K5">
        <v>1</v>
      </c>
      <c r="L5">
        <v>1</v>
      </c>
      <c r="M5" t="s">
        <v>432</v>
      </c>
    </row>
    <row r="6" spans="1:15" x14ac:dyDescent="0.25">
      <c r="A6" t="s">
        <v>68</v>
      </c>
      <c r="B6" t="s">
        <v>69</v>
      </c>
      <c r="C6">
        <v>1600079422</v>
      </c>
      <c r="D6" t="s">
        <v>368</v>
      </c>
      <c r="E6" t="s">
        <v>421</v>
      </c>
      <c r="F6" t="s">
        <v>422</v>
      </c>
      <c r="G6" t="s">
        <v>83</v>
      </c>
      <c r="H6" s="41">
        <v>44567</v>
      </c>
      <c r="I6" t="s">
        <v>372</v>
      </c>
      <c r="J6" s="41">
        <v>44811</v>
      </c>
      <c r="K6">
        <v>244</v>
      </c>
      <c r="L6">
        <v>170</v>
      </c>
      <c r="M6" t="s">
        <v>432</v>
      </c>
    </row>
    <row r="7" spans="1:15" x14ac:dyDescent="0.25">
      <c r="A7" t="s">
        <v>68</v>
      </c>
      <c r="B7" t="s">
        <v>69</v>
      </c>
      <c r="C7">
        <v>1600140622</v>
      </c>
      <c r="D7" t="s">
        <v>368</v>
      </c>
      <c r="E7" t="s">
        <v>421</v>
      </c>
      <c r="F7" t="s">
        <v>422</v>
      </c>
      <c r="G7" t="s">
        <v>84</v>
      </c>
      <c r="H7" s="41">
        <v>44571</v>
      </c>
      <c r="I7" t="s">
        <v>184</v>
      </c>
      <c r="J7" s="41">
        <v>44655</v>
      </c>
      <c r="K7">
        <v>84</v>
      </c>
      <c r="L7">
        <v>60</v>
      </c>
      <c r="M7" t="s">
        <v>432</v>
      </c>
    </row>
    <row r="8" spans="1:15" x14ac:dyDescent="0.25">
      <c r="A8" t="s">
        <v>68</v>
      </c>
      <c r="B8" t="s">
        <v>69</v>
      </c>
      <c r="C8">
        <v>1600161122</v>
      </c>
      <c r="D8" t="s">
        <v>368</v>
      </c>
      <c r="E8" t="s">
        <v>421</v>
      </c>
      <c r="F8" t="s">
        <v>422</v>
      </c>
      <c r="G8" t="s">
        <v>85</v>
      </c>
      <c r="H8" s="41">
        <v>44572</v>
      </c>
      <c r="I8" t="s">
        <v>86</v>
      </c>
      <c r="J8" s="41">
        <v>44574</v>
      </c>
      <c r="K8">
        <v>2</v>
      </c>
      <c r="L8">
        <v>2</v>
      </c>
      <c r="M8" t="s">
        <v>432</v>
      </c>
    </row>
    <row r="9" spans="1:15" x14ac:dyDescent="0.25">
      <c r="A9" t="s">
        <v>68</v>
      </c>
      <c r="B9" t="s">
        <v>69</v>
      </c>
      <c r="C9">
        <v>1600166222</v>
      </c>
      <c r="D9" t="s">
        <v>368</v>
      </c>
      <c r="E9" t="s">
        <v>421</v>
      </c>
      <c r="F9" t="s">
        <v>422</v>
      </c>
      <c r="G9" t="s">
        <v>87</v>
      </c>
      <c r="H9" s="41">
        <v>44572</v>
      </c>
      <c r="I9" t="s">
        <v>88</v>
      </c>
      <c r="J9" s="41">
        <v>44579</v>
      </c>
      <c r="K9">
        <v>7</v>
      </c>
      <c r="L9">
        <v>5</v>
      </c>
      <c r="M9" t="s">
        <v>432</v>
      </c>
    </row>
    <row r="10" spans="1:15" x14ac:dyDescent="0.25">
      <c r="A10" t="s">
        <v>68</v>
      </c>
      <c r="B10" t="s">
        <v>69</v>
      </c>
      <c r="C10">
        <v>1600168222</v>
      </c>
      <c r="D10" t="s">
        <v>369</v>
      </c>
      <c r="E10" t="s">
        <v>421</v>
      </c>
      <c r="F10" t="s">
        <v>422</v>
      </c>
      <c r="G10" t="s">
        <v>89</v>
      </c>
      <c r="H10" s="41">
        <v>44572</v>
      </c>
      <c r="I10" t="s">
        <v>90</v>
      </c>
      <c r="J10" s="41">
        <v>44579</v>
      </c>
      <c r="K10">
        <v>7</v>
      </c>
      <c r="L10">
        <v>5</v>
      </c>
      <c r="M10" t="s">
        <v>432</v>
      </c>
    </row>
    <row r="11" spans="1:15" x14ac:dyDescent="0.25">
      <c r="A11" t="s">
        <v>68</v>
      </c>
      <c r="B11" t="s">
        <v>69</v>
      </c>
      <c r="C11">
        <v>1600215122</v>
      </c>
      <c r="D11" t="s">
        <v>368</v>
      </c>
      <c r="E11" t="s">
        <v>421</v>
      </c>
      <c r="F11" t="s">
        <v>422</v>
      </c>
      <c r="G11" t="s">
        <v>91</v>
      </c>
      <c r="H11" s="41">
        <v>44574</v>
      </c>
      <c r="I11" t="s">
        <v>373</v>
      </c>
      <c r="J11" s="41">
        <v>44600</v>
      </c>
      <c r="K11">
        <v>26</v>
      </c>
      <c r="L11">
        <v>18</v>
      </c>
      <c r="M11" t="s">
        <v>432</v>
      </c>
    </row>
    <row r="12" spans="1:15" x14ac:dyDescent="0.25">
      <c r="A12" t="s">
        <v>68</v>
      </c>
      <c r="B12" t="s">
        <v>69</v>
      </c>
      <c r="C12">
        <v>1600210422</v>
      </c>
      <c r="D12" t="s">
        <v>369</v>
      </c>
      <c r="E12" t="s">
        <v>421</v>
      </c>
      <c r="F12" t="s">
        <v>422</v>
      </c>
      <c r="G12" t="s">
        <v>282</v>
      </c>
      <c r="H12" s="41">
        <v>44574</v>
      </c>
      <c r="I12" t="s">
        <v>374</v>
      </c>
      <c r="J12" s="41">
        <v>44735</v>
      </c>
      <c r="K12">
        <v>161</v>
      </c>
      <c r="L12">
        <v>113</v>
      </c>
      <c r="M12" t="s">
        <v>432</v>
      </c>
    </row>
    <row r="13" spans="1:15" x14ac:dyDescent="0.25">
      <c r="A13" t="s">
        <v>68</v>
      </c>
      <c r="B13" t="s">
        <v>69</v>
      </c>
      <c r="C13">
        <v>1600235222</v>
      </c>
      <c r="D13" t="s">
        <v>368</v>
      </c>
      <c r="E13" t="s">
        <v>421</v>
      </c>
      <c r="F13" t="s">
        <v>422</v>
      </c>
      <c r="G13" t="s">
        <v>92</v>
      </c>
      <c r="H13" s="41">
        <v>44577</v>
      </c>
      <c r="I13" t="s">
        <v>93</v>
      </c>
      <c r="J13" s="41">
        <v>44578</v>
      </c>
      <c r="K13">
        <v>1</v>
      </c>
      <c r="L13">
        <v>1</v>
      </c>
      <c r="M13" t="s">
        <v>432</v>
      </c>
    </row>
    <row r="14" spans="1:15" x14ac:dyDescent="0.25">
      <c r="A14" t="s">
        <v>68</v>
      </c>
      <c r="B14" t="s">
        <v>69</v>
      </c>
      <c r="C14">
        <v>1600241722</v>
      </c>
      <c r="D14" t="s">
        <v>368</v>
      </c>
      <c r="E14" t="s">
        <v>421</v>
      </c>
      <c r="F14" t="s">
        <v>422</v>
      </c>
      <c r="G14" t="s">
        <v>94</v>
      </c>
      <c r="H14" s="41">
        <v>44578</v>
      </c>
      <c r="I14" t="s">
        <v>95</v>
      </c>
      <c r="J14" s="41">
        <v>44581</v>
      </c>
      <c r="K14">
        <v>3</v>
      </c>
      <c r="L14">
        <v>3</v>
      </c>
      <c r="M14" t="s">
        <v>432</v>
      </c>
    </row>
    <row r="15" spans="1:15" x14ac:dyDescent="0.25">
      <c r="A15" t="s">
        <v>68</v>
      </c>
      <c r="B15" t="s">
        <v>69</v>
      </c>
      <c r="C15">
        <v>1600245522</v>
      </c>
      <c r="D15" t="s">
        <v>368</v>
      </c>
      <c r="E15" t="s">
        <v>421</v>
      </c>
      <c r="F15" t="s">
        <v>422</v>
      </c>
      <c r="G15" t="s">
        <v>96</v>
      </c>
      <c r="H15" s="41">
        <v>44578</v>
      </c>
      <c r="I15" t="s">
        <v>97</v>
      </c>
      <c r="J15" s="41">
        <v>44579</v>
      </c>
      <c r="K15">
        <v>1</v>
      </c>
      <c r="L15">
        <v>1</v>
      </c>
      <c r="M15" t="s">
        <v>432</v>
      </c>
    </row>
    <row r="16" spans="1:15" x14ac:dyDescent="0.25">
      <c r="A16" t="s">
        <v>68</v>
      </c>
      <c r="B16" t="s">
        <v>69</v>
      </c>
      <c r="C16">
        <v>1600255622</v>
      </c>
      <c r="D16" t="s">
        <v>369</v>
      </c>
      <c r="E16" t="s">
        <v>421</v>
      </c>
      <c r="F16" t="s">
        <v>422</v>
      </c>
      <c r="G16" t="s">
        <v>98</v>
      </c>
      <c r="H16" s="41">
        <v>44579</v>
      </c>
      <c r="I16" t="s">
        <v>99</v>
      </c>
      <c r="J16" s="41">
        <v>44586</v>
      </c>
      <c r="K16">
        <v>7</v>
      </c>
      <c r="L16">
        <v>5</v>
      </c>
      <c r="M16" t="s">
        <v>432</v>
      </c>
    </row>
    <row r="17" spans="1:13" x14ac:dyDescent="0.25">
      <c r="A17" t="s">
        <v>68</v>
      </c>
      <c r="B17" t="s">
        <v>69</v>
      </c>
      <c r="C17">
        <v>1600260422</v>
      </c>
      <c r="D17" t="s">
        <v>368</v>
      </c>
      <c r="E17" t="s">
        <v>421</v>
      </c>
      <c r="F17" t="s">
        <v>422</v>
      </c>
      <c r="G17" t="s">
        <v>100</v>
      </c>
      <c r="H17" s="41">
        <v>44579</v>
      </c>
      <c r="I17" t="s">
        <v>101</v>
      </c>
      <c r="J17" s="41">
        <v>44581</v>
      </c>
      <c r="K17">
        <v>2</v>
      </c>
      <c r="L17">
        <v>2</v>
      </c>
      <c r="M17" t="s">
        <v>432</v>
      </c>
    </row>
    <row r="18" spans="1:13" x14ac:dyDescent="0.25">
      <c r="A18" t="s">
        <v>68</v>
      </c>
      <c r="B18" t="s">
        <v>71</v>
      </c>
      <c r="C18">
        <v>1100107922</v>
      </c>
      <c r="D18" t="s">
        <v>375</v>
      </c>
      <c r="E18" t="s">
        <v>421</v>
      </c>
      <c r="F18" t="s">
        <v>422</v>
      </c>
      <c r="G18" t="s">
        <v>102</v>
      </c>
      <c r="H18" s="41">
        <v>44566</v>
      </c>
      <c r="I18" t="s">
        <v>103</v>
      </c>
      <c r="J18" s="41">
        <v>44579</v>
      </c>
      <c r="K18">
        <v>13</v>
      </c>
      <c r="L18">
        <v>9</v>
      </c>
      <c r="M18" t="s">
        <v>432</v>
      </c>
    </row>
    <row r="19" spans="1:13" x14ac:dyDescent="0.25">
      <c r="A19" t="s">
        <v>68</v>
      </c>
      <c r="B19" t="s">
        <v>69</v>
      </c>
      <c r="C19">
        <v>1600268022</v>
      </c>
      <c r="D19" t="s">
        <v>368</v>
      </c>
      <c r="E19" t="s">
        <v>421</v>
      </c>
      <c r="F19" t="s">
        <v>422</v>
      </c>
      <c r="G19" t="s">
        <v>104</v>
      </c>
      <c r="H19" s="41">
        <v>44579</v>
      </c>
      <c r="I19" t="s">
        <v>105</v>
      </c>
      <c r="J19" s="41">
        <v>44582</v>
      </c>
      <c r="K19">
        <v>3</v>
      </c>
      <c r="L19">
        <v>3</v>
      </c>
      <c r="M19" t="s">
        <v>432</v>
      </c>
    </row>
    <row r="20" spans="1:13" x14ac:dyDescent="0.25">
      <c r="A20" t="s">
        <v>68</v>
      </c>
      <c r="B20" t="s">
        <v>69</v>
      </c>
      <c r="C20">
        <v>1600272022</v>
      </c>
      <c r="D20" t="s">
        <v>369</v>
      </c>
      <c r="E20" t="s">
        <v>377</v>
      </c>
      <c r="F20" t="s">
        <v>423</v>
      </c>
      <c r="G20" t="s">
        <v>386</v>
      </c>
      <c r="H20" s="41">
        <v>44579</v>
      </c>
      <c r="I20" t="s">
        <v>429</v>
      </c>
      <c r="J20" s="41">
        <v>44581</v>
      </c>
      <c r="K20">
        <v>2</v>
      </c>
      <c r="L20">
        <v>2</v>
      </c>
      <c r="M20" t="s">
        <v>430</v>
      </c>
    </row>
    <row r="21" spans="1:13" x14ac:dyDescent="0.25">
      <c r="A21" t="s">
        <v>68</v>
      </c>
      <c r="B21" t="s">
        <v>69</v>
      </c>
      <c r="C21">
        <v>1600312422</v>
      </c>
      <c r="D21" t="s">
        <v>375</v>
      </c>
      <c r="E21" t="s">
        <v>421</v>
      </c>
      <c r="F21" t="s">
        <v>422</v>
      </c>
      <c r="G21" t="s">
        <v>106</v>
      </c>
      <c r="H21" s="41">
        <v>44581</v>
      </c>
      <c r="I21" t="s">
        <v>107</v>
      </c>
      <c r="J21" s="41">
        <v>44586</v>
      </c>
      <c r="K21">
        <v>5</v>
      </c>
      <c r="L21">
        <v>3</v>
      </c>
      <c r="M21" t="s">
        <v>432</v>
      </c>
    </row>
    <row r="22" spans="1:13" x14ac:dyDescent="0.25">
      <c r="A22" t="s">
        <v>68</v>
      </c>
      <c r="B22" t="s">
        <v>69</v>
      </c>
      <c r="C22">
        <v>1600319622</v>
      </c>
      <c r="D22" t="s">
        <v>368</v>
      </c>
      <c r="E22" t="s">
        <v>421</v>
      </c>
      <c r="F22" t="s">
        <v>422</v>
      </c>
      <c r="G22" t="s">
        <v>108</v>
      </c>
      <c r="H22" s="41">
        <v>44581</v>
      </c>
      <c r="I22" t="s">
        <v>109</v>
      </c>
      <c r="J22" s="41">
        <v>44582</v>
      </c>
      <c r="K22">
        <v>1</v>
      </c>
      <c r="L22">
        <v>1</v>
      </c>
      <c r="M22" t="s">
        <v>432</v>
      </c>
    </row>
    <row r="23" spans="1:13" x14ac:dyDescent="0.25">
      <c r="A23" t="s">
        <v>68</v>
      </c>
      <c r="B23" t="s">
        <v>69</v>
      </c>
      <c r="C23">
        <v>1600340022</v>
      </c>
      <c r="D23" t="s">
        <v>368</v>
      </c>
      <c r="E23" t="s">
        <v>421</v>
      </c>
      <c r="F23" t="s">
        <v>422</v>
      </c>
      <c r="G23" t="s">
        <v>111</v>
      </c>
      <c r="H23" s="41">
        <v>44582</v>
      </c>
      <c r="I23" t="s">
        <v>112</v>
      </c>
      <c r="J23" s="41">
        <v>44593</v>
      </c>
      <c r="K23">
        <v>11</v>
      </c>
      <c r="L23">
        <v>7</v>
      </c>
      <c r="M23" t="s">
        <v>432</v>
      </c>
    </row>
    <row r="24" spans="1:13" x14ac:dyDescent="0.25">
      <c r="A24" t="s">
        <v>68</v>
      </c>
      <c r="B24" t="s">
        <v>69</v>
      </c>
      <c r="C24">
        <v>1600339122</v>
      </c>
      <c r="D24" t="s">
        <v>369</v>
      </c>
      <c r="E24" t="s">
        <v>421</v>
      </c>
      <c r="F24" t="s">
        <v>422</v>
      </c>
      <c r="G24" t="s">
        <v>110</v>
      </c>
      <c r="H24" s="41">
        <v>44582</v>
      </c>
      <c r="I24" t="s">
        <v>185</v>
      </c>
      <c r="J24" s="41">
        <v>44736</v>
      </c>
      <c r="K24">
        <v>154</v>
      </c>
      <c r="L24">
        <v>108</v>
      </c>
      <c r="M24" t="s">
        <v>432</v>
      </c>
    </row>
    <row r="25" spans="1:13" x14ac:dyDescent="0.25">
      <c r="A25" t="s">
        <v>68</v>
      </c>
      <c r="B25" t="s">
        <v>69</v>
      </c>
      <c r="C25">
        <v>1600406922</v>
      </c>
      <c r="D25" t="s">
        <v>368</v>
      </c>
      <c r="E25" t="s">
        <v>421</v>
      </c>
      <c r="F25" t="s">
        <v>422</v>
      </c>
      <c r="G25" t="s">
        <v>283</v>
      </c>
      <c r="H25" s="41">
        <v>44588</v>
      </c>
      <c r="I25" t="s">
        <v>376</v>
      </c>
      <c r="J25" s="41">
        <v>44680</v>
      </c>
      <c r="K25">
        <v>92</v>
      </c>
      <c r="L25">
        <v>65</v>
      </c>
      <c r="M25" t="s">
        <v>432</v>
      </c>
    </row>
    <row r="26" spans="1:13" x14ac:dyDescent="0.25">
      <c r="A26" t="s">
        <v>68</v>
      </c>
      <c r="B26" t="s">
        <v>69</v>
      </c>
      <c r="C26">
        <v>1600410622</v>
      </c>
      <c r="D26" t="s">
        <v>369</v>
      </c>
      <c r="E26" t="s">
        <v>421</v>
      </c>
      <c r="F26" t="s">
        <v>422</v>
      </c>
      <c r="G26" t="s">
        <v>113</v>
      </c>
      <c r="H26" s="41">
        <v>44588</v>
      </c>
      <c r="I26" t="s">
        <v>114</v>
      </c>
      <c r="J26" s="41">
        <v>44593</v>
      </c>
      <c r="K26">
        <v>5</v>
      </c>
      <c r="L26">
        <v>3</v>
      </c>
      <c r="M26" t="s">
        <v>432</v>
      </c>
    </row>
    <row r="27" spans="1:13" x14ac:dyDescent="0.25">
      <c r="A27" t="s">
        <v>68</v>
      </c>
      <c r="B27" t="s">
        <v>69</v>
      </c>
      <c r="C27">
        <v>1600413422</v>
      </c>
      <c r="D27" t="s">
        <v>368</v>
      </c>
      <c r="E27" t="s">
        <v>421</v>
      </c>
      <c r="F27" t="s">
        <v>422</v>
      </c>
      <c r="G27" t="s">
        <v>115</v>
      </c>
      <c r="H27" s="41">
        <v>44588</v>
      </c>
      <c r="I27" t="s">
        <v>116</v>
      </c>
      <c r="J27" s="41">
        <v>44613</v>
      </c>
      <c r="K27">
        <v>25</v>
      </c>
      <c r="L27">
        <v>17</v>
      </c>
      <c r="M27" t="s">
        <v>432</v>
      </c>
    </row>
    <row r="28" spans="1:13" x14ac:dyDescent="0.25">
      <c r="A28" t="s">
        <v>68</v>
      </c>
      <c r="B28" t="s">
        <v>70</v>
      </c>
      <c r="C28">
        <v>1200400322</v>
      </c>
      <c r="D28" t="s">
        <v>369</v>
      </c>
      <c r="E28" t="s">
        <v>377</v>
      </c>
      <c r="F28" t="s">
        <v>423</v>
      </c>
      <c r="G28" t="s">
        <v>307</v>
      </c>
      <c r="H28" s="41">
        <v>44592</v>
      </c>
      <c r="I28" t="s">
        <v>307</v>
      </c>
      <c r="J28" s="41">
        <v>44592</v>
      </c>
      <c r="K28">
        <v>0</v>
      </c>
      <c r="L28">
        <v>0</v>
      </c>
      <c r="M28" t="s">
        <v>430</v>
      </c>
    </row>
    <row r="29" spans="1:13" x14ac:dyDescent="0.25">
      <c r="A29" t="s">
        <v>68</v>
      </c>
      <c r="B29" t="s">
        <v>69</v>
      </c>
      <c r="C29">
        <v>1600485322</v>
      </c>
      <c r="D29" t="s">
        <v>369</v>
      </c>
      <c r="E29" t="s">
        <v>421</v>
      </c>
      <c r="F29" t="s">
        <v>422</v>
      </c>
      <c r="G29" t="s">
        <v>117</v>
      </c>
      <c r="H29" s="41">
        <v>44593</v>
      </c>
      <c r="I29" t="s">
        <v>118</v>
      </c>
      <c r="J29" s="41">
        <v>44594</v>
      </c>
      <c r="K29">
        <v>1</v>
      </c>
      <c r="L29">
        <v>1</v>
      </c>
      <c r="M29" t="s">
        <v>432</v>
      </c>
    </row>
    <row r="30" spans="1:13" x14ac:dyDescent="0.25">
      <c r="A30" t="s">
        <v>68</v>
      </c>
      <c r="B30" t="s">
        <v>69</v>
      </c>
      <c r="C30">
        <v>1600522022</v>
      </c>
      <c r="D30" t="s">
        <v>369</v>
      </c>
      <c r="E30" t="s">
        <v>421</v>
      </c>
      <c r="F30" t="s">
        <v>422</v>
      </c>
      <c r="G30" t="s">
        <v>119</v>
      </c>
      <c r="H30" s="41">
        <v>44595</v>
      </c>
      <c r="I30" t="s">
        <v>186</v>
      </c>
      <c r="J30" s="41">
        <v>44608</v>
      </c>
      <c r="K30">
        <v>13</v>
      </c>
      <c r="L30">
        <v>9</v>
      </c>
      <c r="M30" t="s">
        <v>432</v>
      </c>
    </row>
    <row r="31" spans="1:13" x14ac:dyDescent="0.25">
      <c r="A31" t="s">
        <v>68</v>
      </c>
      <c r="B31" t="s">
        <v>69</v>
      </c>
      <c r="C31">
        <v>1600533122</v>
      </c>
      <c r="D31" t="s">
        <v>369</v>
      </c>
      <c r="E31" t="s">
        <v>421</v>
      </c>
      <c r="F31" t="s">
        <v>422</v>
      </c>
      <c r="G31" t="s">
        <v>120</v>
      </c>
      <c r="H31" s="41">
        <v>44596</v>
      </c>
      <c r="I31" t="s">
        <v>187</v>
      </c>
      <c r="J31" s="41">
        <v>44638</v>
      </c>
      <c r="K31">
        <v>42</v>
      </c>
      <c r="L31">
        <v>30</v>
      </c>
      <c r="M31" t="s">
        <v>432</v>
      </c>
    </row>
    <row r="32" spans="1:13" x14ac:dyDescent="0.25">
      <c r="A32" t="s">
        <v>68</v>
      </c>
      <c r="B32" t="s">
        <v>69</v>
      </c>
      <c r="C32">
        <v>1600631622</v>
      </c>
      <c r="D32" t="s">
        <v>369</v>
      </c>
      <c r="E32" t="s">
        <v>421</v>
      </c>
      <c r="F32" t="s">
        <v>422</v>
      </c>
      <c r="G32" t="s">
        <v>121</v>
      </c>
      <c r="H32" s="41">
        <v>44602</v>
      </c>
      <c r="I32" t="s">
        <v>334</v>
      </c>
      <c r="J32" s="41">
        <v>44757</v>
      </c>
      <c r="K32">
        <v>155</v>
      </c>
      <c r="L32">
        <v>108</v>
      </c>
      <c r="M32" t="s">
        <v>432</v>
      </c>
    </row>
    <row r="33" spans="1:13" x14ac:dyDescent="0.25">
      <c r="A33" t="s">
        <v>68</v>
      </c>
      <c r="B33" t="s">
        <v>69</v>
      </c>
      <c r="C33">
        <v>1600750822</v>
      </c>
      <c r="D33" t="s">
        <v>368</v>
      </c>
      <c r="E33" t="s">
        <v>421</v>
      </c>
      <c r="F33" t="s">
        <v>422</v>
      </c>
      <c r="G33" t="s">
        <v>122</v>
      </c>
      <c r="H33" s="41">
        <v>44610</v>
      </c>
      <c r="I33" t="s">
        <v>123</v>
      </c>
      <c r="J33" s="41">
        <v>44614</v>
      </c>
      <c r="K33">
        <v>4</v>
      </c>
      <c r="L33">
        <v>2</v>
      </c>
      <c r="M33" t="s">
        <v>432</v>
      </c>
    </row>
    <row r="34" spans="1:13" x14ac:dyDescent="0.25">
      <c r="A34" t="s">
        <v>68</v>
      </c>
      <c r="B34" t="s">
        <v>70</v>
      </c>
      <c r="C34">
        <v>1200700822</v>
      </c>
      <c r="D34" t="s">
        <v>369</v>
      </c>
      <c r="E34" t="s">
        <v>377</v>
      </c>
      <c r="F34" t="s">
        <v>423</v>
      </c>
      <c r="G34" t="s">
        <v>308</v>
      </c>
      <c r="H34" s="41">
        <v>44615</v>
      </c>
      <c r="I34" t="s">
        <v>308</v>
      </c>
      <c r="J34" s="41">
        <v>44615</v>
      </c>
      <c r="K34">
        <v>0</v>
      </c>
      <c r="L34">
        <v>0</v>
      </c>
      <c r="M34" t="s">
        <v>430</v>
      </c>
    </row>
    <row r="35" spans="1:13" x14ac:dyDescent="0.25">
      <c r="A35" t="s">
        <v>68</v>
      </c>
      <c r="B35" t="s">
        <v>70</v>
      </c>
      <c r="C35">
        <v>1200703422</v>
      </c>
      <c r="D35" t="s">
        <v>369</v>
      </c>
      <c r="E35" t="s">
        <v>377</v>
      </c>
      <c r="F35" t="s">
        <v>423</v>
      </c>
      <c r="G35" t="s">
        <v>309</v>
      </c>
      <c r="H35" s="41">
        <v>44615</v>
      </c>
      <c r="I35" t="s">
        <v>309</v>
      </c>
      <c r="J35" s="41">
        <v>44615</v>
      </c>
      <c r="K35">
        <v>0</v>
      </c>
      <c r="L35">
        <v>0</v>
      </c>
      <c r="M35" t="s">
        <v>430</v>
      </c>
    </row>
    <row r="36" spans="1:13" x14ac:dyDescent="0.25">
      <c r="A36" t="s">
        <v>68</v>
      </c>
      <c r="B36" t="s">
        <v>70</v>
      </c>
      <c r="C36">
        <v>1200788122</v>
      </c>
      <c r="D36" t="s">
        <v>369</v>
      </c>
      <c r="E36" t="s">
        <v>377</v>
      </c>
      <c r="F36" t="s">
        <v>423</v>
      </c>
      <c r="G36" t="s">
        <v>310</v>
      </c>
      <c r="H36" s="41">
        <v>44622</v>
      </c>
      <c r="I36" t="s">
        <v>310</v>
      </c>
      <c r="J36" s="41">
        <v>44622</v>
      </c>
      <c r="K36">
        <v>0</v>
      </c>
      <c r="L36">
        <v>0</v>
      </c>
      <c r="M36" t="s">
        <v>430</v>
      </c>
    </row>
    <row r="37" spans="1:13" x14ac:dyDescent="0.25">
      <c r="A37" t="s">
        <v>68</v>
      </c>
      <c r="B37" t="s">
        <v>69</v>
      </c>
      <c r="C37">
        <v>1600925222</v>
      </c>
      <c r="D37" t="s">
        <v>368</v>
      </c>
      <c r="E37" t="s">
        <v>421</v>
      </c>
      <c r="F37" t="s">
        <v>422</v>
      </c>
      <c r="G37" t="s">
        <v>124</v>
      </c>
      <c r="H37" s="41">
        <v>44623</v>
      </c>
      <c r="I37" t="s">
        <v>125</v>
      </c>
      <c r="J37" s="41">
        <v>44624</v>
      </c>
      <c r="K37">
        <v>1</v>
      </c>
      <c r="L37">
        <v>1</v>
      </c>
      <c r="M37" t="s">
        <v>432</v>
      </c>
    </row>
    <row r="38" spans="1:13" x14ac:dyDescent="0.25">
      <c r="A38" t="s">
        <v>68</v>
      </c>
      <c r="B38" t="s">
        <v>72</v>
      </c>
      <c r="C38">
        <v>530017822</v>
      </c>
      <c r="D38" t="s">
        <v>368</v>
      </c>
      <c r="E38" t="s">
        <v>421</v>
      </c>
      <c r="F38" t="s">
        <v>422</v>
      </c>
      <c r="G38" t="s">
        <v>126</v>
      </c>
      <c r="H38" s="41">
        <v>44622</v>
      </c>
      <c r="I38" t="s">
        <v>127</v>
      </c>
      <c r="J38" s="41">
        <v>44631</v>
      </c>
      <c r="K38">
        <v>9</v>
      </c>
      <c r="L38">
        <v>7</v>
      </c>
      <c r="M38" t="s">
        <v>432</v>
      </c>
    </row>
    <row r="39" spans="1:13" x14ac:dyDescent="0.25">
      <c r="A39" t="s">
        <v>68</v>
      </c>
      <c r="B39" t="s">
        <v>69</v>
      </c>
      <c r="C39">
        <v>1600961822</v>
      </c>
      <c r="D39" t="s">
        <v>368</v>
      </c>
      <c r="E39" t="s">
        <v>421</v>
      </c>
      <c r="F39" t="s">
        <v>422</v>
      </c>
      <c r="G39" t="s">
        <v>128</v>
      </c>
      <c r="H39" s="41">
        <v>44627</v>
      </c>
      <c r="I39" t="s">
        <v>129</v>
      </c>
      <c r="J39" s="41">
        <v>44628</v>
      </c>
      <c r="K39">
        <v>1</v>
      </c>
      <c r="L39">
        <v>1</v>
      </c>
      <c r="M39" t="s">
        <v>432</v>
      </c>
    </row>
    <row r="40" spans="1:13" x14ac:dyDescent="0.25">
      <c r="A40" t="s">
        <v>68</v>
      </c>
      <c r="B40" t="s">
        <v>69</v>
      </c>
      <c r="C40">
        <v>1601049622</v>
      </c>
      <c r="D40" t="s">
        <v>369</v>
      </c>
      <c r="E40" t="s">
        <v>421</v>
      </c>
      <c r="F40" t="s">
        <v>422</v>
      </c>
      <c r="G40" t="s">
        <v>130</v>
      </c>
      <c r="H40" s="41">
        <v>44634</v>
      </c>
      <c r="I40" t="s">
        <v>378</v>
      </c>
      <c r="J40" s="41">
        <v>44663</v>
      </c>
      <c r="K40">
        <v>29</v>
      </c>
      <c r="L40">
        <v>21</v>
      </c>
      <c r="M40" t="s">
        <v>432</v>
      </c>
    </row>
    <row r="41" spans="1:13" x14ac:dyDescent="0.25">
      <c r="A41" t="s">
        <v>68</v>
      </c>
      <c r="B41" t="s">
        <v>69</v>
      </c>
      <c r="C41">
        <v>1601069422</v>
      </c>
      <c r="D41" t="s">
        <v>369</v>
      </c>
      <c r="E41" t="s">
        <v>421</v>
      </c>
      <c r="F41" t="s">
        <v>422</v>
      </c>
      <c r="G41" t="s">
        <v>131</v>
      </c>
      <c r="H41" s="41">
        <v>44635</v>
      </c>
      <c r="I41" t="s">
        <v>132</v>
      </c>
      <c r="J41" s="41">
        <v>44636</v>
      </c>
      <c r="K41">
        <v>1</v>
      </c>
      <c r="L41">
        <v>1</v>
      </c>
      <c r="M41" t="s">
        <v>432</v>
      </c>
    </row>
    <row r="42" spans="1:13" x14ac:dyDescent="0.25">
      <c r="A42" t="s">
        <v>68</v>
      </c>
      <c r="B42" t="s">
        <v>69</v>
      </c>
      <c r="C42">
        <v>1601098922</v>
      </c>
      <c r="D42" t="s">
        <v>369</v>
      </c>
      <c r="E42" t="s">
        <v>421</v>
      </c>
      <c r="F42" t="s">
        <v>422</v>
      </c>
      <c r="G42" t="s">
        <v>133</v>
      </c>
      <c r="H42" s="41">
        <v>44636</v>
      </c>
      <c r="I42" t="s">
        <v>372</v>
      </c>
      <c r="J42" s="41">
        <v>44811</v>
      </c>
      <c r="K42">
        <v>175</v>
      </c>
      <c r="L42">
        <v>121</v>
      </c>
      <c r="M42" t="s">
        <v>432</v>
      </c>
    </row>
    <row r="43" spans="1:13" x14ac:dyDescent="0.25">
      <c r="A43" t="s">
        <v>68</v>
      </c>
      <c r="B43" t="s">
        <v>69</v>
      </c>
      <c r="C43">
        <v>1601128522</v>
      </c>
      <c r="D43" t="s">
        <v>368</v>
      </c>
      <c r="E43" t="s">
        <v>421</v>
      </c>
      <c r="F43" t="s">
        <v>422</v>
      </c>
      <c r="G43" t="s">
        <v>134</v>
      </c>
      <c r="H43" s="41">
        <v>44638</v>
      </c>
      <c r="I43" t="s">
        <v>135</v>
      </c>
      <c r="J43" s="41">
        <v>44644</v>
      </c>
      <c r="K43">
        <v>6</v>
      </c>
      <c r="L43">
        <v>4</v>
      </c>
      <c r="M43" t="s">
        <v>432</v>
      </c>
    </row>
    <row r="44" spans="1:13" x14ac:dyDescent="0.25">
      <c r="A44" t="s">
        <v>68</v>
      </c>
      <c r="B44" t="s">
        <v>69</v>
      </c>
      <c r="C44">
        <v>1601156422</v>
      </c>
      <c r="D44" t="s">
        <v>368</v>
      </c>
      <c r="E44" t="s">
        <v>421</v>
      </c>
      <c r="F44" t="s">
        <v>422</v>
      </c>
      <c r="G44" t="s">
        <v>136</v>
      </c>
      <c r="H44" s="41">
        <v>44641</v>
      </c>
      <c r="I44" t="s">
        <v>376</v>
      </c>
      <c r="J44" s="41">
        <v>44680</v>
      </c>
      <c r="K44">
        <v>39</v>
      </c>
      <c r="L44">
        <v>28</v>
      </c>
      <c r="M44" t="s">
        <v>432</v>
      </c>
    </row>
    <row r="45" spans="1:13" x14ac:dyDescent="0.25">
      <c r="A45" t="s">
        <v>68</v>
      </c>
      <c r="B45" t="s">
        <v>69</v>
      </c>
      <c r="C45">
        <v>1201025122</v>
      </c>
      <c r="D45" t="s">
        <v>369</v>
      </c>
      <c r="E45" t="s">
        <v>421</v>
      </c>
      <c r="F45" t="s">
        <v>422</v>
      </c>
      <c r="G45" t="s">
        <v>137</v>
      </c>
      <c r="H45" s="41">
        <v>44641</v>
      </c>
      <c r="I45" t="s">
        <v>137</v>
      </c>
      <c r="J45" s="41">
        <v>44641</v>
      </c>
      <c r="K45">
        <v>0</v>
      </c>
      <c r="L45">
        <v>0</v>
      </c>
      <c r="M45" t="s">
        <v>432</v>
      </c>
    </row>
    <row r="46" spans="1:13" x14ac:dyDescent="0.25">
      <c r="A46" t="s">
        <v>68</v>
      </c>
      <c r="B46" t="s">
        <v>69</v>
      </c>
      <c r="C46">
        <v>1601189422</v>
      </c>
      <c r="D46" t="s">
        <v>369</v>
      </c>
      <c r="E46" t="s">
        <v>421</v>
      </c>
      <c r="F46" t="s">
        <v>422</v>
      </c>
      <c r="G46" t="s">
        <v>138</v>
      </c>
      <c r="H46" s="41">
        <v>44642</v>
      </c>
      <c r="I46" t="s">
        <v>379</v>
      </c>
      <c r="J46" s="41">
        <v>44748</v>
      </c>
      <c r="K46">
        <v>106</v>
      </c>
      <c r="L46">
        <v>73</v>
      </c>
      <c r="M46" t="s">
        <v>432</v>
      </c>
    </row>
    <row r="47" spans="1:13" x14ac:dyDescent="0.25">
      <c r="A47" t="s">
        <v>68</v>
      </c>
      <c r="B47" t="s">
        <v>69</v>
      </c>
      <c r="C47">
        <v>1601223422</v>
      </c>
      <c r="D47" t="s">
        <v>368</v>
      </c>
      <c r="E47" t="s">
        <v>421</v>
      </c>
      <c r="F47" t="s">
        <v>422</v>
      </c>
      <c r="G47" t="s">
        <v>139</v>
      </c>
      <c r="H47" s="41">
        <v>44644</v>
      </c>
      <c r="I47" t="s">
        <v>140</v>
      </c>
      <c r="J47" s="41">
        <v>44648</v>
      </c>
      <c r="K47">
        <v>4</v>
      </c>
      <c r="L47">
        <v>2</v>
      </c>
      <c r="M47" t="s">
        <v>432</v>
      </c>
    </row>
    <row r="48" spans="1:13" x14ac:dyDescent="0.25">
      <c r="A48" t="s">
        <v>68</v>
      </c>
      <c r="B48" t="s">
        <v>70</v>
      </c>
      <c r="C48">
        <v>1201086722</v>
      </c>
      <c r="D48" t="s">
        <v>369</v>
      </c>
      <c r="E48" t="s">
        <v>377</v>
      </c>
      <c r="F48" t="s">
        <v>423</v>
      </c>
      <c r="G48" t="s">
        <v>311</v>
      </c>
      <c r="H48" s="41">
        <v>44645</v>
      </c>
      <c r="I48" t="s">
        <v>311</v>
      </c>
      <c r="J48" s="41">
        <v>44645</v>
      </c>
      <c r="K48">
        <v>0</v>
      </c>
      <c r="L48">
        <v>0</v>
      </c>
      <c r="M48" t="s">
        <v>430</v>
      </c>
    </row>
    <row r="49" spans="1:13" x14ac:dyDescent="0.25">
      <c r="A49" t="s">
        <v>68</v>
      </c>
      <c r="B49" t="s">
        <v>69</v>
      </c>
      <c r="C49">
        <v>1601239422</v>
      </c>
      <c r="D49" t="s">
        <v>369</v>
      </c>
      <c r="E49" t="s">
        <v>421</v>
      </c>
      <c r="F49" t="s">
        <v>422</v>
      </c>
      <c r="G49" t="s">
        <v>141</v>
      </c>
      <c r="H49" s="41">
        <v>44646</v>
      </c>
      <c r="I49" t="s">
        <v>142</v>
      </c>
      <c r="J49" s="41">
        <v>44649</v>
      </c>
      <c r="K49">
        <v>3</v>
      </c>
      <c r="L49">
        <v>2</v>
      </c>
      <c r="M49" t="s">
        <v>432</v>
      </c>
    </row>
    <row r="50" spans="1:13" x14ac:dyDescent="0.25">
      <c r="A50" t="s">
        <v>68</v>
      </c>
      <c r="B50" t="s">
        <v>69</v>
      </c>
      <c r="C50">
        <v>1601243922</v>
      </c>
      <c r="D50" t="s">
        <v>368</v>
      </c>
      <c r="E50" t="s">
        <v>421</v>
      </c>
      <c r="F50" t="s">
        <v>422</v>
      </c>
      <c r="G50" t="s">
        <v>143</v>
      </c>
      <c r="H50" s="41">
        <v>44647</v>
      </c>
      <c r="I50" t="s">
        <v>144</v>
      </c>
      <c r="J50" s="41">
        <v>44648</v>
      </c>
      <c r="K50">
        <v>1</v>
      </c>
      <c r="L50">
        <v>1</v>
      </c>
      <c r="M50" t="s">
        <v>432</v>
      </c>
    </row>
    <row r="51" spans="1:13" x14ac:dyDescent="0.25">
      <c r="A51" t="s">
        <v>68</v>
      </c>
      <c r="B51" t="s">
        <v>69</v>
      </c>
      <c r="C51">
        <v>1601249322</v>
      </c>
      <c r="D51" t="s">
        <v>369</v>
      </c>
      <c r="E51" t="s">
        <v>421</v>
      </c>
      <c r="F51" t="s">
        <v>422</v>
      </c>
      <c r="G51" t="s">
        <v>146</v>
      </c>
      <c r="H51" s="41">
        <v>44648</v>
      </c>
      <c r="I51" t="s">
        <v>147</v>
      </c>
      <c r="J51" s="41">
        <v>44649</v>
      </c>
      <c r="K51">
        <v>1</v>
      </c>
      <c r="L51">
        <v>1</v>
      </c>
      <c r="M51" t="s">
        <v>432</v>
      </c>
    </row>
    <row r="52" spans="1:13" x14ac:dyDescent="0.25">
      <c r="A52" t="s">
        <v>68</v>
      </c>
      <c r="B52" t="s">
        <v>69</v>
      </c>
      <c r="C52">
        <v>1601261022</v>
      </c>
      <c r="D52" t="s">
        <v>369</v>
      </c>
      <c r="E52" t="s">
        <v>421</v>
      </c>
      <c r="F52" t="s">
        <v>422</v>
      </c>
      <c r="G52" t="s">
        <v>284</v>
      </c>
      <c r="H52" s="41">
        <v>44648</v>
      </c>
      <c r="I52" t="s">
        <v>380</v>
      </c>
      <c r="J52" s="41">
        <v>44705</v>
      </c>
      <c r="K52">
        <v>57</v>
      </c>
      <c r="L52">
        <v>40</v>
      </c>
      <c r="M52" t="s">
        <v>432</v>
      </c>
    </row>
    <row r="53" spans="1:13" x14ac:dyDescent="0.25">
      <c r="A53" t="s">
        <v>68</v>
      </c>
      <c r="B53" t="s">
        <v>69</v>
      </c>
      <c r="C53">
        <v>1601254222</v>
      </c>
      <c r="D53" t="s">
        <v>369</v>
      </c>
      <c r="E53" t="s">
        <v>421</v>
      </c>
      <c r="F53" t="s">
        <v>422</v>
      </c>
      <c r="G53" t="s">
        <v>148</v>
      </c>
      <c r="H53" s="41">
        <v>44648</v>
      </c>
      <c r="I53" t="s">
        <v>149</v>
      </c>
      <c r="J53" s="41">
        <v>44662</v>
      </c>
      <c r="K53">
        <v>14</v>
      </c>
      <c r="L53">
        <v>10</v>
      </c>
      <c r="M53" t="s">
        <v>432</v>
      </c>
    </row>
    <row r="54" spans="1:13" x14ac:dyDescent="0.25">
      <c r="A54" t="s">
        <v>68</v>
      </c>
      <c r="B54" t="s">
        <v>69</v>
      </c>
      <c r="C54">
        <v>1601265622</v>
      </c>
      <c r="D54" t="s">
        <v>369</v>
      </c>
      <c r="E54" t="s">
        <v>421</v>
      </c>
      <c r="F54" t="s">
        <v>422</v>
      </c>
      <c r="G54" t="s">
        <v>145</v>
      </c>
      <c r="H54" s="41">
        <v>44648</v>
      </c>
      <c r="K54">
        <v>0</v>
      </c>
      <c r="L54">
        <v>0</v>
      </c>
      <c r="M54" t="s">
        <v>431</v>
      </c>
    </row>
    <row r="55" spans="1:13" x14ac:dyDescent="0.25">
      <c r="A55" t="s">
        <v>68</v>
      </c>
      <c r="B55" t="s">
        <v>70</v>
      </c>
      <c r="C55">
        <v>1201139622</v>
      </c>
      <c r="D55" t="s">
        <v>368</v>
      </c>
      <c r="E55" t="s">
        <v>421</v>
      </c>
      <c r="F55" t="s">
        <v>422</v>
      </c>
      <c r="G55" t="s">
        <v>150</v>
      </c>
      <c r="H55" s="41">
        <v>44650</v>
      </c>
      <c r="I55" t="s">
        <v>151</v>
      </c>
      <c r="J55" s="41">
        <v>44659</v>
      </c>
      <c r="K55">
        <v>9</v>
      </c>
      <c r="L55">
        <v>7</v>
      </c>
      <c r="M55" t="s">
        <v>432</v>
      </c>
    </row>
    <row r="56" spans="1:13" x14ac:dyDescent="0.25">
      <c r="A56" t="s">
        <v>68</v>
      </c>
      <c r="B56" t="s">
        <v>69</v>
      </c>
      <c r="C56">
        <v>1601319322</v>
      </c>
      <c r="D56" t="s">
        <v>369</v>
      </c>
      <c r="E56" t="s">
        <v>421</v>
      </c>
      <c r="F56" t="s">
        <v>422</v>
      </c>
      <c r="G56" t="s">
        <v>152</v>
      </c>
      <c r="H56" s="41">
        <v>44651</v>
      </c>
      <c r="I56" t="s">
        <v>153</v>
      </c>
      <c r="J56" s="41">
        <v>44655</v>
      </c>
      <c r="K56">
        <v>4</v>
      </c>
      <c r="L56">
        <v>2</v>
      </c>
      <c r="M56" t="s">
        <v>432</v>
      </c>
    </row>
    <row r="57" spans="1:13" x14ac:dyDescent="0.25">
      <c r="A57" t="s">
        <v>68</v>
      </c>
      <c r="B57" t="s">
        <v>70</v>
      </c>
      <c r="C57">
        <v>1201171822</v>
      </c>
      <c r="D57" t="s">
        <v>369</v>
      </c>
      <c r="E57" t="s">
        <v>377</v>
      </c>
      <c r="F57" t="s">
        <v>423</v>
      </c>
      <c r="G57" t="s">
        <v>312</v>
      </c>
      <c r="H57" s="41">
        <v>44651</v>
      </c>
      <c r="I57" t="s">
        <v>312</v>
      </c>
      <c r="J57" s="41">
        <v>44651</v>
      </c>
      <c r="K57">
        <v>0</v>
      </c>
      <c r="L57">
        <v>0</v>
      </c>
      <c r="M57" t="s">
        <v>430</v>
      </c>
    </row>
    <row r="58" spans="1:13" x14ac:dyDescent="0.25">
      <c r="A58" t="s">
        <v>68</v>
      </c>
      <c r="B58" t="s">
        <v>69</v>
      </c>
      <c r="C58">
        <v>1601322122</v>
      </c>
      <c r="D58" t="s">
        <v>368</v>
      </c>
      <c r="E58" t="s">
        <v>421</v>
      </c>
      <c r="F58" t="s">
        <v>422</v>
      </c>
      <c r="G58" t="s">
        <v>154</v>
      </c>
      <c r="H58" s="41">
        <v>44652</v>
      </c>
      <c r="I58" t="s">
        <v>155</v>
      </c>
      <c r="J58" s="41">
        <v>44655</v>
      </c>
      <c r="K58">
        <v>3</v>
      </c>
      <c r="L58">
        <v>1</v>
      </c>
      <c r="M58" t="s">
        <v>432</v>
      </c>
    </row>
    <row r="59" spans="1:13" x14ac:dyDescent="0.25">
      <c r="A59" t="s">
        <v>68</v>
      </c>
      <c r="B59" t="s">
        <v>69</v>
      </c>
      <c r="C59">
        <v>1201193022</v>
      </c>
      <c r="D59" t="s">
        <v>369</v>
      </c>
      <c r="E59" t="s">
        <v>377</v>
      </c>
      <c r="F59" t="s">
        <v>423</v>
      </c>
      <c r="G59" t="s">
        <v>313</v>
      </c>
      <c r="H59" s="41">
        <v>44652</v>
      </c>
      <c r="I59" t="s">
        <v>313</v>
      </c>
      <c r="J59" s="41">
        <v>44652</v>
      </c>
      <c r="K59">
        <v>0</v>
      </c>
      <c r="L59">
        <v>0</v>
      </c>
      <c r="M59" t="s">
        <v>430</v>
      </c>
    </row>
    <row r="60" spans="1:13" x14ac:dyDescent="0.25">
      <c r="A60" t="s">
        <v>68</v>
      </c>
      <c r="B60" t="s">
        <v>70</v>
      </c>
      <c r="C60">
        <v>1201198722</v>
      </c>
      <c r="D60" t="s">
        <v>369</v>
      </c>
      <c r="E60" t="s">
        <v>377</v>
      </c>
      <c r="F60" t="s">
        <v>423</v>
      </c>
      <c r="G60" t="s">
        <v>314</v>
      </c>
      <c r="H60" s="41">
        <v>44655</v>
      </c>
      <c r="I60" t="s">
        <v>314</v>
      </c>
      <c r="J60" s="41">
        <v>44655</v>
      </c>
      <c r="K60">
        <v>0</v>
      </c>
      <c r="L60">
        <v>0</v>
      </c>
      <c r="M60" t="s">
        <v>430</v>
      </c>
    </row>
    <row r="61" spans="1:13" x14ac:dyDescent="0.25">
      <c r="A61" t="s">
        <v>68</v>
      </c>
      <c r="B61" t="s">
        <v>72</v>
      </c>
      <c r="C61">
        <v>530023422</v>
      </c>
      <c r="D61" t="s">
        <v>375</v>
      </c>
      <c r="E61" t="s">
        <v>421</v>
      </c>
      <c r="F61" t="s">
        <v>422</v>
      </c>
      <c r="G61" t="s">
        <v>156</v>
      </c>
      <c r="H61" s="41">
        <v>44655</v>
      </c>
      <c r="I61" t="s">
        <v>157</v>
      </c>
      <c r="J61" s="41">
        <v>44664</v>
      </c>
      <c r="K61">
        <v>9</v>
      </c>
      <c r="L61">
        <v>7</v>
      </c>
      <c r="M61" t="s">
        <v>432</v>
      </c>
    </row>
    <row r="62" spans="1:13" x14ac:dyDescent="0.25">
      <c r="A62" t="s">
        <v>68</v>
      </c>
      <c r="B62" t="s">
        <v>69</v>
      </c>
      <c r="C62">
        <v>1601382022</v>
      </c>
      <c r="D62" t="s">
        <v>375</v>
      </c>
      <c r="E62" t="s">
        <v>421</v>
      </c>
      <c r="F62" t="s">
        <v>422</v>
      </c>
      <c r="G62" t="s">
        <v>158</v>
      </c>
      <c r="H62" s="41">
        <v>44657</v>
      </c>
      <c r="I62" t="s">
        <v>159</v>
      </c>
      <c r="J62" s="41">
        <v>44658</v>
      </c>
      <c r="K62">
        <v>1</v>
      </c>
      <c r="L62">
        <v>1</v>
      </c>
      <c r="M62" t="s">
        <v>432</v>
      </c>
    </row>
    <row r="63" spans="1:13" x14ac:dyDescent="0.25">
      <c r="A63" t="s">
        <v>68</v>
      </c>
      <c r="B63" t="s">
        <v>70</v>
      </c>
      <c r="C63">
        <v>1201237222</v>
      </c>
      <c r="D63" t="s">
        <v>369</v>
      </c>
      <c r="E63" t="s">
        <v>377</v>
      </c>
      <c r="F63" t="s">
        <v>423</v>
      </c>
      <c r="G63" t="s">
        <v>315</v>
      </c>
      <c r="H63" s="41">
        <v>44657</v>
      </c>
      <c r="I63" t="s">
        <v>315</v>
      </c>
      <c r="J63" s="41">
        <v>44657</v>
      </c>
      <c r="K63">
        <v>0</v>
      </c>
      <c r="L63">
        <v>0</v>
      </c>
      <c r="M63" t="s">
        <v>430</v>
      </c>
    </row>
    <row r="64" spans="1:13" x14ac:dyDescent="0.25">
      <c r="A64" t="s">
        <v>68</v>
      </c>
      <c r="B64" t="s">
        <v>70</v>
      </c>
      <c r="C64">
        <v>1201241522</v>
      </c>
      <c r="D64" t="s">
        <v>369</v>
      </c>
      <c r="E64" t="s">
        <v>377</v>
      </c>
      <c r="F64" t="s">
        <v>423</v>
      </c>
      <c r="G64" t="s">
        <v>316</v>
      </c>
      <c r="H64" s="41">
        <v>44657</v>
      </c>
      <c r="I64" t="s">
        <v>316</v>
      </c>
      <c r="J64" s="41">
        <v>44657</v>
      </c>
      <c r="K64">
        <v>0</v>
      </c>
      <c r="L64">
        <v>0</v>
      </c>
      <c r="M64" t="s">
        <v>430</v>
      </c>
    </row>
    <row r="65" spans="1:13" x14ac:dyDescent="0.25">
      <c r="A65" t="s">
        <v>68</v>
      </c>
      <c r="B65" t="s">
        <v>70</v>
      </c>
      <c r="C65">
        <v>1201244322</v>
      </c>
      <c r="D65" t="s">
        <v>369</v>
      </c>
      <c r="E65" t="s">
        <v>377</v>
      </c>
      <c r="F65" t="s">
        <v>423</v>
      </c>
      <c r="G65" t="s">
        <v>317</v>
      </c>
      <c r="H65" s="41">
        <v>44657</v>
      </c>
      <c r="I65" t="s">
        <v>317</v>
      </c>
      <c r="J65" s="41">
        <v>44657</v>
      </c>
      <c r="K65">
        <v>0</v>
      </c>
      <c r="L65">
        <v>0</v>
      </c>
      <c r="M65" t="s">
        <v>430</v>
      </c>
    </row>
    <row r="66" spans="1:13" x14ac:dyDescent="0.25">
      <c r="A66" t="s">
        <v>68</v>
      </c>
      <c r="B66" t="s">
        <v>69</v>
      </c>
      <c r="C66">
        <v>1601396422</v>
      </c>
      <c r="D66" t="s">
        <v>369</v>
      </c>
      <c r="E66" t="s">
        <v>421</v>
      </c>
      <c r="F66" t="s">
        <v>422</v>
      </c>
      <c r="G66" t="s">
        <v>161</v>
      </c>
      <c r="H66" s="41">
        <v>44658</v>
      </c>
      <c r="I66" t="s">
        <v>162</v>
      </c>
      <c r="J66" s="41">
        <v>44664</v>
      </c>
      <c r="K66">
        <v>6</v>
      </c>
      <c r="L66">
        <v>4</v>
      </c>
      <c r="M66" t="s">
        <v>432</v>
      </c>
    </row>
    <row r="67" spans="1:13" x14ac:dyDescent="0.25">
      <c r="A67" t="s">
        <v>68</v>
      </c>
      <c r="B67" t="s">
        <v>71</v>
      </c>
      <c r="C67">
        <v>1101826822</v>
      </c>
      <c r="D67" t="s">
        <v>369</v>
      </c>
      <c r="E67" t="s">
        <v>421</v>
      </c>
      <c r="F67" t="s">
        <v>422</v>
      </c>
      <c r="G67" t="s">
        <v>160</v>
      </c>
      <c r="H67" s="41">
        <v>44658</v>
      </c>
      <c r="I67" t="s">
        <v>188</v>
      </c>
      <c r="J67" s="41">
        <v>44663</v>
      </c>
      <c r="K67">
        <v>5</v>
      </c>
      <c r="L67">
        <v>3</v>
      </c>
      <c r="M67" t="s">
        <v>432</v>
      </c>
    </row>
    <row r="68" spans="1:13" x14ac:dyDescent="0.25">
      <c r="A68" t="s">
        <v>68</v>
      </c>
      <c r="B68" t="s">
        <v>70</v>
      </c>
      <c r="C68">
        <v>1201269422</v>
      </c>
      <c r="D68" t="s">
        <v>369</v>
      </c>
      <c r="E68" t="s">
        <v>377</v>
      </c>
      <c r="F68" t="s">
        <v>423</v>
      </c>
      <c r="G68" t="s">
        <v>318</v>
      </c>
      <c r="H68" s="41">
        <v>44658</v>
      </c>
      <c r="I68" t="s">
        <v>318</v>
      </c>
      <c r="J68" s="41">
        <v>44658</v>
      </c>
      <c r="K68">
        <v>0</v>
      </c>
      <c r="L68">
        <v>0</v>
      </c>
      <c r="M68" t="s">
        <v>430</v>
      </c>
    </row>
    <row r="69" spans="1:13" x14ac:dyDescent="0.25">
      <c r="A69" t="s">
        <v>68</v>
      </c>
      <c r="B69" t="s">
        <v>69</v>
      </c>
      <c r="C69">
        <v>1601424722</v>
      </c>
      <c r="D69" t="s">
        <v>368</v>
      </c>
      <c r="E69" t="s">
        <v>421</v>
      </c>
      <c r="F69" t="s">
        <v>422</v>
      </c>
      <c r="G69" t="s">
        <v>163</v>
      </c>
      <c r="H69" s="41">
        <v>44659</v>
      </c>
      <c r="K69">
        <v>0</v>
      </c>
      <c r="L69">
        <v>0</v>
      </c>
      <c r="M69" t="s">
        <v>431</v>
      </c>
    </row>
    <row r="70" spans="1:13" x14ac:dyDescent="0.25">
      <c r="A70" t="s">
        <v>68</v>
      </c>
      <c r="B70" t="s">
        <v>69</v>
      </c>
      <c r="C70">
        <v>1601429822</v>
      </c>
      <c r="D70" t="s">
        <v>369</v>
      </c>
      <c r="E70" t="s">
        <v>421</v>
      </c>
      <c r="F70" t="s">
        <v>422</v>
      </c>
      <c r="G70" t="s">
        <v>164</v>
      </c>
      <c r="H70" s="41">
        <v>44662</v>
      </c>
      <c r="I70" t="s">
        <v>165</v>
      </c>
      <c r="J70" s="41">
        <v>44662</v>
      </c>
      <c r="K70">
        <v>0</v>
      </c>
      <c r="L70">
        <v>0</v>
      </c>
      <c r="M70" t="s">
        <v>432</v>
      </c>
    </row>
    <row r="71" spans="1:13" x14ac:dyDescent="0.25">
      <c r="A71" t="s">
        <v>68</v>
      </c>
      <c r="B71" t="s">
        <v>69</v>
      </c>
      <c r="C71">
        <v>1601437522</v>
      </c>
      <c r="D71" t="s">
        <v>369</v>
      </c>
      <c r="E71" t="s">
        <v>377</v>
      </c>
      <c r="F71" t="s">
        <v>423</v>
      </c>
      <c r="G71" t="s">
        <v>333</v>
      </c>
      <c r="H71" s="41">
        <v>44662</v>
      </c>
      <c r="I71" t="s">
        <v>364</v>
      </c>
      <c r="J71" s="41">
        <v>44663</v>
      </c>
      <c r="K71">
        <v>1</v>
      </c>
      <c r="L71">
        <v>1</v>
      </c>
      <c r="M71" t="s">
        <v>430</v>
      </c>
    </row>
    <row r="72" spans="1:13" x14ac:dyDescent="0.25">
      <c r="A72" t="s">
        <v>68</v>
      </c>
      <c r="B72" t="s">
        <v>69</v>
      </c>
      <c r="C72">
        <v>1601452322</v>
      </c>
      <c r="D72" t="s">
        <v>368</v>
      </c>
      <c r="E72" t="s">
        <v>421</v>
      </c>
      <c r="F72" t="s">
        <v>422</v>
      </c>
      <c r="G72" t="s">
        <v>166</v>
      </c>
      <c r="H72" s="41">
        <v>44663</v>
      </c>
      <c r="I72" t="s">
        <v>167</v>
      </c>
      <c r="J72" s="41">
        <v>44664</v>
      </c>
      <c r="K72">
        <v>1</v>
      </c>
      <c r="L72">
        <v>1</v>
      </c>
      <c r="M72" t="s">
        <v>432</v>
      </c>
    </row>
    <row r="73" spans="1:13" x14ac:dyDescent="0.25">
      <c r="A73" t="s">
        <v>68</v>
      </c>
      <c r="B73" t="s">
        <v>69</v>
      </c>
      <c r="C73">
        <v>1601455422</v>
      </c>
      <c r="D73" t="s">
        <v>369</v>
      </c>
      <c r="E73" t="s">
        <v>421</v>
      </c>
      <c r="F73" t="s">
        <v>422</v>
      </c>
      <c r="G73" t="s">
        <v>168</v>
      </c>
      <c r="H73" s="41">
        <v>44663</v>
      </c>
      <c r="I73" t="s">
        <v>169</v>
      </c>
      <c r="J73" s="41">
        <v>44664</v>
      </c>
      <c r="K73">
        <v>1</v>
      </c>
      <c r="L73">
        <v>1</v>
      </c>
      <c r="M73" t="s">
        <v>432</v>
      </c>
    </row>
    <row r="74" spans="1:13" x14ac:dyDescent="0.25">
      <c r="A74" t="s">
        <v>68</v>
      </c>
      <c r="B74" t="s">
        <v>69</v>
      </c>
      <c r="C74">
        <v>1601517522</v>
      </c>
      <c r="D74" t="s">
        <v>368</v>
      </c>
      <c r="E74" t="s">
        <v>421</v>
      </c>
      <c r="F74" t="s">
        <v>422</v>
      </c>
      <c r="G74" t="s">
        <v>170</v>
      </c>
      <c r="H74" s="41">
        <v>44669</v>
      </c>
      <c r="I74" t="s">
        <v>189</v>
      </c>
      <c r="J74" s="41">
        <v>44718</v>
      </c>
      <c r="K74">
        <v>49</v>
      </c>
      <c r="L74">
        <v>35</v>
      </c>
      <c r="M74" t="s">
        <v>432</v>
      </c>
    </row>
    <row r="75" spans="1:13" x14ac:dyDescent="0.25">
      <c r="A75" t="s">
        <v>68</v>
      </c>
      <c r="B75" t="s">
        <v>72</v>
      </c>
      <c r="C75">
        <v>530025822</v>
      </c>
      <c r="D75" t="s">
        <v>368</v>
      </c>
      <c r="E75" t="s">
        <v>421</v>
      </c>
      <c r="F75" t="s">
        <v>422</v>
      </c>
      <c r="G75" t="s">
        <v>171</v>
      </c>
      <c r="H75" s="41">
        <v>44671</v>
      </c>
      <c r="I75" t="s">
        <v>172</v>
      </c>
      <c r="J75" s="41">
        <v>44672</v>
      </c>
      <c r="K75">
        <v>1</v>
      </c>
      <c r="L75">
        <v>1</v>
      </c>
      <c r="M75" t="s">
        <v>432</v>
      </c>
    </row>
    <row r="76" spans="1:13" x14ac:dyDescent="0.25">
      <c r="A76" t="s">
        <v>68</v>
      </c>
      <c r="B76" t="s">
        <v>69</v>
      </c>
      <c r="C76">
        <v>1601560122</v>
      </c>
      <c r="D76" t="s">
        <v>368</v>
      </c>
      <c r="E76" t="s">
        <v>421</v>
      </c>
      <c r="F76" t="s">
        <v>422</v>
      </c>
      <c r="G76" t="s">
        <v>175</v>
      </c>
      <c r="H76" s="41">
        <v>44671</v>
      </c>
      <c r="I76" t="s">
        <v>176</v>
      </c>
      <c r="J76" s="41">
        <v>44678</v>
      </c>
      <c r="K76">
        <v>7</v>
      </c>
      <c r="L76">
        <v>5</v>
      </c>
      <c r="M76" t="s">
        <v>432</v>
      </c>
    </row>
    <row r="77" spans="1:13" x14ac:dyDescent="0.25">
      <c r="A77" t="s">
        <v>68</v>
      </c>
      <c r="B77" t="s">
        <v>69</v>
      </c>
      <c r="C77">
        <v>1601558122</v>
      </c>
      <c r="D77" t="s">
        <v>369</v>
      </c>
      <c r="E77" t="s">
        <v>421</v>
      </c>
      <c r="F77" t="s">
        <v>422</v>
      </c>
      <c r="G77" t="s">
        <v>174</v>
      </c>
      <c r="H77" s="41">
        <v>44671</v>
      </c>
      <c r="I77" t="s">
        <v>379</v>
      </c>
      <c r="J77" s="41">
        <v>44748</v>
      </c>
      <c r="K77">
        <v>77</v>
      </c>
      <c r="L77">
        <v>53</v>
      </c>
      <c r="M77" t="s">
        <v>432</v>
      </c>
    </row>
    <row r="78" spans="1:13" x14ac:dyDescent="0.25">
      <c r="A78" t="s">
        <v>68</v>
      </c>
      <c r="B78" t="s">
        <v>69</v>
      </c>
      <c r="C78">
        <v>1601559422</v>
      </c>
      <c r="D78" t="s">
        <v>368</v>
      </c>
      <c r="E78" t="s">
        <v>421</v>
      </c>
      <c r="F78" t="s">
        <v>422</v>
      </c>
      <c r="G78" t="s">
        <v>173</v>
      </c>
      <c r="H78" s="41">
        <v>44671</v>
      </c>
      <c r="I78" t="s">
        <v>335</v>
      </c>
      <c r="J78" s="41">
        <v>44718</v>
      </c>
      <c r="K78">
        <v>47</v>
      </c>
      <c r="L78">
        <v>33</v>
      </c>
      <c r="M78" t="s">
        <v>432</v>
      </c>
    </row>
    <row r="79" spans="1:13" x14ac:dyDescent="0.25">
      <c r="A79" t="s">
        <v>68</v>
      </c>
      <c r="B79" t="s">
        <v>69</v>
      </c>
      <c r="C79">
        <v>1601595922</v>
      </c>
      <c r="D79" t="s">
        <v>369</v>
      </c>
      <c r="E79" t="s">
        <v>421</v>
      </c>
      <c r="F79" t="s">
        <v>422</v>
      </c>
      <c r="G79" t="s">
        <v>177</v>
      </c>
      <c r="H79" s="41">
        <v>44673</v>
      </c>
      <c r="I79" t="s">
        <v>190</v>
      </c>
      <c r="J79" s="41">
        <v>44691</v>
      </c>
      <c r="K79">
        <v>18</v>
      </c>
      <c r="L79">
        <v>12</v>
      </c>
      <c r="M79" t="s">
        <v>432</v>
      </c>
    </row>
    <row r="80" spans="1:13" x14ac:dyDescent="0.25">
      <c r="A80" t="s">
        <v>68</v>
      </c>
      <c r="B80" t="s">
        <v>69</v>
      </c>
      <c r="C80">
        <v>1601615022</v>
      </c>
      <c r="D80" t="s">
        <v>368</v>
      </c>
      <c r="E80" t="s">
        <v>421</v>
      </c>
      <c r="F80" t="s">
        <v>422</v>
      </c>
      <c r="G80" t="s">
        <v>178</v>
      </c>
      <c r="H80" s="41">
        <v>44676</v>
      </c>
      <c r="I80" t="s">
        <v>381</v>
      </c>
      <c r="J80" s="41">
        <v>44724</v>
      </c>
      <c r="K80">
        <v>48</v>
      </c>
      <c r="L80">
        <v>34</v>
      </c>
      <c r="M80" t="s">
        <v>432</v>
      </c>
    </row>
    <row r="81" spans="1:13" x14ac:dyDescent="0.25">
      <c r="A81" t="s">
        <v>68</v>
      </c>
      <c r="B81" t="s">
        <v>70</v>
      </c>
      <c r="C81">
        <v>1201474222</v>
      </c>
      <c r="D81" t="s">
        <v>369</v>
      </c>
      <c r="E81" t="s">
        <v>377</v>
      </c>
      <c r="F81" t="s">
        <v>423</v>
      </c>
      <c r="G81" t="s">
        <v>319</v>
      </c>
      <c r="H81" s="41">
        <v>44676</v>
      </c>
      <c r="I81" t="s">
        <v>319</v>
      </c>
      <c r="J81" s="41">
        <v>44676</v>
      </c>
      <c r="K81">
        <v>0</v>
      </c>
      <c r="L81">
        <v>0</v>
      </c>
      <c r="M81" t="s">
        <v>430</v>
      </c>
    </row>
    <row r="82" spans="1:13" x14ac:dyDescent="0.25">
      <c r="A82" t="s">
        <v>68</v>
      </c>
      <c r="B82" t="s">
        <v>70</v>
      </c>
      <c r="C82">
        <v>1201482822</v>
      </c>
      <c r="D82" t="s">
        <v>369</v>
      </c>
      <c r="E82" t="s">
        <v>377</v>
      </c>
      <c r="F82" t="s">
        <v>423</v>
      </c>
      <c r="G82" t="s">
        <v>320</v>
      </c>
      <c r="H82" s="41">
        <v>44676</v>
      </c>
      <c r="I82" t="s">
        <v>320</v>
      </c>
      <c r="J82" s="41">
        <v>44676</v>
      </c>
      <c r="K82">
        <v>0</v>
      </c>
      <c r="L82">
        <v>0</v>
      </c>
      <c r="M82" t="s">
        <v>430</v>
      </c>
    </row>
    <row r="83" spans="1:13" x14ac:dyDescent="0.25">
      <c r="A83" t="s">
        <v>68</v>
      </c>
      <c r="B83" t="s">
        <v>69</v>
      </c>
      <c r="C83">
        <v>1601641022</v>
      </c>
      <c r="D83" t="s">
        <v>368</v>
      </c>
      <c r="E83" t="s">
        <v>421</v>
      </c>
      <c r="F83" t="s">
        <v>422</v>
      </c>
      <c r="G83" t="s">
        <v>179</v>
      </c>
      <c r="H83" s="41">
        <v>44677</v>
      </c>
      <c r="I83" t="s">
        <v>191</v>
      </c>
      <c r="J83" s="41">
        <v>44742</v>
      </c>
      <c r="K83">
        <v>65</v>
      </c>
      <c r="L83">
        <v>45</v>
      </c>
      <c r="M83" t="s">
        <v>432</v>
      </c>
    </row>
    <row r="84" spans="1:13" x14ac:dyDescent="0.25">
      <c r="A84" t="s">
        <v>68</v>
      </c>
      <c r="B84" t="s">
        <v>70</v>
      </c>
      <c r="C84">
        <v>1201535722</v>
      </c>
      <c r="D84" t="s">
        <v>369</v>
      </c>
      <c r="E84" t="s">
        <v>377</v>
      </c>
      <c r="F84" t="s">
        <v>423</v>
      </c>
      <c r="G84" t="s">
        <v>321</v>
      </c>
      <c r="H84" s="41">
        <v>44679</v>
      </c>
      <c r="I84" t="s">
        <v>321</v>
      </c>
      <c r="J84" s="41">
        <v>44679</v>
      </c>
      <c r="K84">
        <v>0</v>
      </c>
      <c r="L84">
        <v>0</v>
      </c>
      <c r="M84" t="s">
        <v>430</v>
      </c>
    </row>
    <row r="85" spans="1:13" x14ac:dyDescent="0.25">
      <c r="A85" t="s">
        <v>68</v>
      </c>
      <c r="B85" t="s">
        <v>69</v>
      </c>
      <c r="C85">
        <v>1201552722</v>
      </c>
      <c r="D85" t="s">
        <v>375</v>
      </c>
      <c r="E85" t="s">
        <v>421</v>
      </c>
      <c r="F85" t="s">
        <v>422</v>
      </c>
      <c r="G85" t="s">
        <v>180</v>
      </c>
      <c r="H85" s="41">
        <v>44680</v>
      </c>
      <c r="I85" t="s">
        <v>336</v>
      </c>
      <c r="J85" s="41">
        <v>44690</v>
      </c>
      <c r="K85">
        <v>10</v>
      </c>
      <c r="L85">
        <v>6</v>
      </c>
      <c r="M85" t="s">
        <v>432</v>
      </c>
    </row>
    <row r="86" spans="1:13" x14ac:dyDescent="0.25">
      <c r="A86" t="s">
        <v>68</v>
      </c>
      <c r="B86" t="s">
        <v>69</v>
      </c>
      <c r="C86">
        <v>1601712522</v>
      </c>
      <c r="D86" t="s">
        <v>368</v>
      </c>
      <c r="E86" t="s">
        <v>421</v>
      </c>
      <c r="F86" t="s">
        <v>422</v>
      </c>
      <c r="G86" t="s">
        <v>192</v>
      </c>
      <c r="H86" s="41">
        <v>44683</v>
      </c>
      <c r="I86" t="s">
        <v>193</v>
      </c>
      <c r="J86" s="41">
        <v>44686</v>
      </c>
      <c r="K86">
        <v>3</v>
      </c>
      <c r="L86">
        <v>3</v>
      </c>
      <c r="M86" t="s">
        <v>432</v>
      </c>
    </row>
    <row r="87" spans="1:13" x14ac:dyDescent="0.25">
      <c r="A87" t="s">
        <v>68</v>
      </c>
      <c r="B87" t="s">
        <v>69</v>
      </c>
      <c r="C87">
        <v>1601752222</v>
      </c>
      <c r="D87" t="s">
        <v>368</v>
      </c>
      <c r="E87" t="s">
        <v>421</v>
      </c>
      <c r="F87" t="s">
        <v>422</v>
      </c>
      <c r="G87" t="s">
        <v>194</v>
      </c>
      <c r="H87" s="41">
        <v>44685</v>
      </c>
      <c r="I87" t="s">
        <v>382</v>
      </c>
      <c r="J87" s="41">
        <v>44712</v>
      </c>
      <c r="K87">
        <v>27</v>
      </c>
      <c r="L87">
        <v>19</v>
      </c>
      <c r="M87" t="s">
        <v>432</v>
      </c>
    </row>
    <row r="88" spans="1:13" x14ac:dyDescent="0.25">
      <c r="A88" t="s">
        <v>68</v>
      </c>
      <c r="B88" t="s">
        <v>69</v>
      </c>
      <c r="C88">
        <v>1601861422</v>
      </c>
      <c r="D88" t="s">
        <v>368</v>
      </c>
      <c r="E88" t="s">
        <v>421</v>
      </c>
      <c r="F88" t="s">
        <v>422</v>
      </c>
      <c r="G88" t="s">
        <v>195</v>
      </c>
      <c r="H88" s="41">
        <v>44692</v>
      </c>
      <c r="I88" t="s">
        <v>196</v>
      </c>
      <c r="J88" s="41">
        <v>44694</v>
      </c>
      <c r="K88">
        <v>2</v>
      </c>
      <c r="L88">
        <v>2</v>
      </c>
      <c r="M88" t="s">
        <v>432</v>
      </c>
    </row>
    <row r="89" spans="1:13" x14ac:dyDescent="0.25">
      <c r="A89" t="s">
        <v>68</v>
      </c>
      <c r="B89" t="s">
        <v>69</v>
      </c>
      <c r="C89">
        <v>1601867222</v>
      </c>
      <c r="D89" t="s">
        <v>369</v>
      </c>
      <c r="E89" t="s">
        <v>377</v>
      </c>
      <c r="F89" t="s">
        <v>423</v>
      </c>
      <c r="G89" t="s">
        <v>324</v>
      </c>
      <c r="H89" s="41">
        <v>44693</v>
      </c>
      <c r="I89" t="s">
        <v>355</v>
      </c>
      <c r="J89" s="41">
        <v>44694</v>
      </c>
      <c r="K89">
        <v>1</v>
      </c>
      <c r="L89">
        <v>1</v>
      </c>
      <c r="M89" t="s">
        <v>430</v>
      </c>
    </row>
    <row r="90" spans="1:13" x14ac:dyDescent="0.25">
      <c r="A90" t="s">
        <v>68</v>
      </c>
      <c r="B90" t="s">
        <v>69</v>
      </c>
      <c r="C90">
        <v>1601876622</v>
      </c>
      <c r="D90" t="s">
        <v>368</v>
      </c>
      <c r="E90" t="s">
        <v>421</v>
      </c>
      <c r="F90" t="s">
        <v>422</v>
      </c>
      <c r="G90" t="s">
        <v>197</v>
      </c>
      <c r="H90" s="41">
        <v>44694</v>
      </c>
      <c r="I90" t="s">
        <v>337</v>
      </c>
      <c r="J90" s="41">
        <v>44826</v>
      </c>
      <c r="K90">
        <v>132</v>
      </c>
      <c r="L90">
        <v>89</v>
      </c>
      <c r="M90" t="s">
        <v>432</v>
      </c>
    </row>
    <row r="91" spans="1:13" x14ac:dyDescent="0.25">
      <c r="A91" t="s">
        <v>68</v>
      </c>
      <c r="B91" t="s">
        <v>69</v>
      </c>
      <c r="C91">
        <v>1601901822</v>
      </c>
      <c r="D91" t="s">
        <v>368</v>
      </c>
      <c r="E91" t="s">
        <v>421</v>
      </c>
      <c r="F91" t="s">
        <v>422</v>
      </c>
      <c r="G91" t="s">
        <v>198</v>
      </c>
      <c r="H91" s="41">
        <v>44697</v>
      </c>
      <c r="I91" t="s">
        <v>383</v>
      </c>
      <c r="J91" s="41">
        <v>44711</v>
      </c>
      <c r="K91">
        <v>14</v>
      </c>
      <c r="L91">
        <v>10</v>
      </c>
      <c r="M91" t="s">
        <v>432</v>
      </c>
    </row>
    <row r="92" spans="1:13" x14ac:dyDescent="0.25">
      <c r="A92" t="s">
        <v>68</v>
      </c>
      <c r="B92" t="s">
        <v>70</v>
      </c>
      <c r="C92">
        <v>1201786522</v>
      </c>
      <c r="D92" t="s">
        <v>369</v>
      </c>
      <c r="E92" t="s">
        <v>377</v>
      </c>
      <c r="F92" t="s">
        <v>423</v>
      </c>
      <c r="G92" t="s">
        <v>322</v>
      </c>
      <c r="H92" s="41">
        <v>44697</v>
      </c>
      <c r="I92" t="s">
        <v>322</v>
      </c>
      <c r="J92" s="41">
        <v>44697</v>
      </c>
      <c r="K92">
        <v>0</v>
      </c>
      <c r="L92">
        <v>0</v>
      </c>
      <c r="M92" t="s">
        <v>430</v>
      </c>
    </row>
    <row r="93" spans="1:13" x14ac:dyDescent="0.25">
      <c r="A93" t="s">
        <v>68</v>
      </c>
      <c r="B93" t="s">
        <v>71</v>
      </c>
      <c r="C93">
        <v>1102522322</v>
      </c>
      <c r="D93" t="s">
        <v>375</v>
      </c>
      <c r="E93" t="s">
        <v>421</v>
      </c>
      <c r="F93" t="s">
        <v>422</v>
      </c>
      <c r="G93" t="s">
        <v>199</v>
      </c>
      <c r="H93" s="41">
        <v>44693</v>
      </c>
      <c r="I93" t="s">
        <v>200</v>
      </c>
      <c r="J93" s="41">
        <v>44699</v>
      </c>
      <c r="K93">
        <v>6</v>
      </c>
      <c r="L93">
        <v>4</v>
      </c>
      <c r="M93" t="s">
        <v>432</v>
      </c>
    </row>
    <row r="94" spans="1:13" x14ac:dyDescent="0.25">
      <c r="A94" t="s">
        <v>68</v>
      </c>
      <c r="B94" t="s">
        <v>69</v>
      </c>
      <c r="C94">
        <v>1601938222</v>
      </c>
      <c r="D94" t="s">
        <v>369</v>
      </c>
      <c r="E94" t="s">
        <v>377</v>
      </c>
      <c r="F94" t="s">
        <v>423</v>
      </c>
      <c r="G94" t="s">
        <v>325</v>
      </c>
      <c r="H94" s="41">
        <v>44699</v>
      </c>
      <c r="I94" t="s">
        <v>356</v>
      </c>
      <c r="J94" s="41">
        <v>44700</v>
      </c>
      <c r="K94">
        <v>1</v>
      </c>
      <c r="L94">
        <v>1</v>
      </c>
      <c r="M94" t="s">
        <v>430</v>
      </c>
    </row>
    <row r="95" spans="1:13" x14ac:dyDescent="0.25">
      <c r="A95" t="s">
        <v>68</v>
      </c>
      <c r="B95" t="s">
        <v>72</v>
      </c>
      <c r="C95">
        <v>530027222</v>
      </c>
      <c r="D95" t="s">
        <v>368</v>
      </c>
      <c r="E95" t="s">
        <v>421</v>
      </c>
      <c r="F95" t="s">
        <v>422</v>
      </c>
      <c r="G95" t="s">
        <v>201</v>
      </c>
      <c r="H95" s="41">
        <v>44700</v>
      </c>
      <c r="I95" t="s">
        <v>424</v>
      </c>
      <c r="J95" s="41">
        <v>44839</v>
      </c>
      <c r="K95">
        <v>139</v>
      </c>
      <c r="L95">
        <v>94</v>
      </c>
      <c r="M95" t="s">
        <v>432</v>
      </c>
    </row>
    <row r="96" spans="1:13" x14ac:dyDescent="0.25">
      <c r="A96" t="s">
        <v>68</v>
      </c>
      <c r="B96" t="s">
        <v>69</v>
      </c>
      <c r="C96">
        <v>1601979522</v>
      </c>
      <c r="D96" t="s">
        <v>368</v>
      </c>
      <c r="E96" t="s">
        <v>421</v>
      </c>
      <c r="F96" t="s">
        <v>422</v>
      </c>
      <c r="G96" t="s">
        <v>202</v>
      </c>
      <c r="H96" s="41">
        <v>44703</v>
      </c>
      <c r="I96" t="s">
        <v>203</v>
      </c>
      <c r="J96" s="41">
        <v>44705</v>
      </c>
      <c r="K96">
        <v>2</v>
      </c>
      <c r="L96">
        <v>2</v>
      </c>
      <c r="M96" t="s">
        <v>432</v>
      </c>
    </row>
    <row r="97" spans="1:13" x14ac:dyDescent="0.25">
      <c r="A97" t="s">
        <v>68</v>
      </c>
      <c r="B97" t="s">
        <v>69</v>
      </c>
      <c r="C97">
        <v>1602014622</v>
      </c>
      <c r="D97" t="s">
        <v>369</v>
      </c>
      <c r="E97" t="s">
        <v>421</v>
      </c>
      <c r="F97" t="s">
        <v>422</v>
      </c>
      <c r="G97" t="s">
        <v>204</v>
      </c>
      <c r="H97" s="41">
        <v>44705</v>
      </c>
      <c r="I97" t="s">
        <v>205</v>
      </c>
      <c r="J97" s="41">
        <v>44707</v>
      </c>
      <c r="K97">
        <v>2</v>
      </c>
      <c r="L97">
        <v>2</v>
      </c>
      <c r="M97" t="s">
        <v>432</v>
      </c>
    </row>
    <row r="98" spans="1:13" x14ac:dyDescent="0.25">
      <c r="A98" t="s">
        <v>68</v>
      </c>
      <c r="B98" t="s">
        <v>69</v>
      </c>
      <c r="C98">
        <v>1602098022</v>
      </c>
      <c r="D98" t="s">
        <v>368</v>
      </c>
      <c r="E98" t="s">
        <v>421</v>
      </c>
      <c r="F98" t="s">
        <v>422</v>
      </c>
      <c r="G98" t="s">
        <v>206</v>
      </c>
      <c r="H98" s="41">
        <v>44712</v>
      </c>
      <c r="I98" t="s">
        <v>207</v>
      </c>
      <c r="J98" s="41">
        <v>44715</v>
      </c>
      <c r="K98">
        <v>3</v>
      </c>
      <c r="L98">
        <v>3</v>
      </c>
      <c r="M98" t="s">
        <v>432</v>
      </c>
    </row>
    <row r="99" spans="1:13" x14ac:dyDescent="0.25">
      <c r="A99" t="s">
        <v>68</v>
      </c>
      <c r="B99" t="s">
        <v>69</v>
      </c>
      <c r="C99">
        <v>1602127122</v>
      </c>
      <c r="D99" t="s">
        <v>369</v>
      </c>
      <c r="E99" t="s">
        <v>421</v>
      </c>
      <c r="F99" t="s">
        <v>422</v>
      </c>
      <c r="G99" t="s">
        <v>208</v>
      </c>
      <c r="H99" s="41">
        <v>44714</v>
      </c>
      <c r="I99" t="s">
        <v>384</v>
      </c>
      <c r="J99" s="41">
        <v>44779</v>
      </c>
      <c r="K99">
        <v>65</v>
      </c>
      <c r="L99">
        <v>44</v>
      </c>
      <c r="M99" t="s">
        <v>432</v>
      </c>
    </row>
    <row r="100" spans="1:13" x14ac:dyDescent="0.25">
      <c r="A100" t="s">
        <v>68</v>
      </c>
      <c r="B100" t="s">
        <v>69</v>
      </c>
      <c r="C100">
        <v>1202047922</v>
      </c>
      <c r="D100" t="s">
        <v>369</v>
      </c>
      <c r="E100" t="s">
        <v>421</v>
      </c>
      <c r="F100" t="s">
        <v>422</v>
      </c>
      <c r="G100" t="s">
        <v>209</v>
      </c>
      <c r="H100" s="41">
        <v>44718</v>
      </c>
      <c r="I100" t="s">
        <v>209</v>
      </c>
      <c r="J100" s="41">
        <v>44718</v>
      </c>
      <c r="K100">
        <v>0</v>
      </c>
      <c r="L100">
        <v>0</v>
      </c>
      <c r="M100" t="s">
        <v>432</v>
      </c>
    </row>
    <row r="101" spans="1:13" x14ac:dyDescent="0.25">
      <c r="A101" t="s">
        <v>68</v>
      </c>
      <c r="B101" t="s">
        <v>69</v>
      </c>
      <c r="C101">
        <v>1602192222</v>
      </c>
      <c r="D101" t="s">
        <v>368</v>
      </c>
      <c r="E101" t="s">
        <v>421</v>
      </c>
      <c r="F101" t="s">
        <v>422</v>
      </c>
      <c r="G101" t="s">
        <v>210</v>
      </c>
      <c r="H101" s="41">
        <v>44720</v>
      </c>
      <c r="I101" t="s">
        <v>338</v>
      </c>
      <c r="J101" s="41">
        <v>44819</v>
      </c>
      <c r="K101">
        <v>99</v>
      </c>
      <c r="L101">
        <v>68</v>
      </c>
      <c r="M101" t="s">
        <v>432</v>
      </c>
    </row>
    <row r="102" spans="1:13" x14ac:dyDescent="0.25">
      <c r="A102" t="s">
        <v>68</v>
      </c>
      <c r="B102" t="s">
        <v>69</v>
      </c>
      <c r="C102">
        <v>1602236222</v>
      </c>
      <c r="D102" t="s">
        <v>369</v>
      </c>
      <c r="E102" t="s">
        <v>421</v>
      </c>
      <c r="F102" t="s">
        <v>422</v>
      </c>
      <c r="G102" t="s">
        <v>211</v>
      </c>
      <c r="H102" s="41">
        <v>44723</v>
      </c>
      <c r="I102" t="s">
        <v>385</v>
      </c>
      <c r="J102" s="41">
        <v>44824</v>
      </c>
      <c r="K102">
        <v>101</v>
      </c>
      <c r="L102">
        <v>67</v>
      </c>
      <c r="M102" t="s">
        <v>432</v>
      </c>
    </row>
    <row r="103" spans="1:13" x14ac:dyDescent="0.25">
      <c r="A103" t="s">
        <v>68</v>
      </c>
      <c r="B103" t="s">
        <v>69</v>
      </c>
      <c r="C103">
        <v>1602285022</v>
      </c>
      <c r="D103" t="s">
        <v>368</v>
      </c>
      <c r="E103" t="s">
        <v>421</v>
      </c>
      <c r="F103" t="s">
        <v>422</v>
      </c>
      <c r="G103" t="s">
        <v>212</v>
      </c>
      <c r="H103" s="41">
        <v>44727</v>
      </c>
      <c r="I103" t="s">
        <v>213</v>
      </c>
      <c r="J103" s="41">
        <v>44732</v>
      </c>
      <c r="K103">
        <v>5</v>
      </c>
      <c r="L103">
        <v>3</v>
      </c>
      <c r="M103" t="s">
        <v>432</v>
      </c>
    </row>
    <row r="104" spans="1:13" x14ac:dyDescent="0.25">
      <c r="A104" t="s">
        <v>68</v>
      </c>
      <c r="B104" t="s">
        <v>69</v>
      </c>
      <c r="C104">
        <v>1602284422</v>
      </c>
      <c r="D104" t="s">
        <v>368</v>
      </c>
      <c r="E104" t="s">
        <v>421</v>
      </c>
      <c r="F104" t="s">
        <v>422</v>
      </c>
      <c r="G104" t="s">
        <v>214</v>
      </c>
      <c r="H104" s="41">
        <v>44727</v>
      </c>
      <c r="I104" t="s">
        <v>215</v>
      </c>
      <c r="J104" s="41">
        <v>44729</v>
      </c>
      <c r="K104">
        <v>2</v>
      </c>
      <c r="L104">
        <v>2</v>
      </c>
      <c r="M104" t="s">
        <v>432</v>
      </c>
    </row>
    <row r="105" spans="1:13" x14ac:dyDescent="0.25">
      <c r="A105" t="s">
        <v>68</v>
      </c>
      <c r="B105" t="s">
        <v>69</v>
      </c>
      <c r="C105">
        <v>1602298722</v>
      </c>
      <c r="D105" t="s">
        <v>368</v>
      </c>
      <c r="E105" t="s">
        <v>421</v>
      </c>
      <c r="F105" t="s">
        <v>422</v>
      </c>
      <c r="G105" t="s">
        <v>216</v>
      </c>
      <c r="H105" s="41">
        <v>44728</v>
      </c>
      <c r="I105" t="s">
        <v>217</v>
      </c>
      <c r="J105" s="41">
        <v>44729</v>
      </c>
      <c r="K105">
        <v>1</v>
      </c>
      <c r="L105">
        <v>1</v>
      </c>
      <c r="M105" t="s">
        <v>432</v>
      </c>
    </row>
    <row r="106" spans="1:13" x14ac:dyDescent="0.25">
      <c r="A106" t="s">
        <v>68</v>
      </c>
      <c r="B106" t="s">
        <v>69</v>
      </c>
      <c r="C106">
        <v>1602296622</v>
      </c>
      <c r="D106" t="s">
        <v>368</v>
      </c>
      <c r="E106" t="s">
        <v>421</v>
      </c>
      <c r="F106" t="s">
        <v>422</v>
      </c>
      <c r="G106" t="s">
        <v>218</v>
      </c>
      <c r="H106" s="41">
        <v>44728</v>
      </c>
      <c r="I106" t="s">
        <v>219</v>
      </c>
      <c r="J106" s="41">
        <v>44729</v>
      </c>
      <c r="K106">
        <v>1</v>
      </c>
      <c r="L106">
        <v>1</v>
      </c>
      <c r="M106" t="s">
        <v>432</v>
      </c>
    </row>
    <row r="107" spans="1:13" x14ac:dyDescent="0.25">
      <c r="A107" t="s">
        <v>68</v>
      </c>
      <c r="B107" t="s">
        <v>70</v>
      </c>
      <c r="C107">
        <v>1202138722</v>
      </c>
      <c r="D107" t="s">
        <v>375</v>
      </c>
      <c r="E107" t="s">
        <v>421</v>
      </c>
      <c r="F107" t="s">
        <v>422</v>
      </c>
      <c r="G107" t="s">
        <v>220</v>
      </c>
      <c r="H107" s="41">
        <v>44728</v>
      </c>
      <c r="I107" t="s">
        <v>220</v>
      </c>
      <c r="J107" s="41">
        <v>44728</v>
      </c>
      <c r="K107">
        <v>0</v>
      </c>
      <c r="L107">
        <v>0</v>
      </c>
      <c r="M107" t="s">
        <v>432</v>
      </c>
    </row>
    <row r="108" spans="1:13" x14ac:dyDescent="0.25">
      <c r="A108" t="s">
        <v>68</v>
      </c>
      <c r="B108" t="s">
        <v>69</v>
      </c>
      <c r="C108">
        <v>1602391922</v>
      </c>
      <c r="D108" t="s">
        <v>368</v>
      </c>
      <c r="E108" t="s">
        <v>421</v>
      </c>
      <c r="F108" t="s">
        <v>422</v>
      </c>
      <c r="G108" t="s">
        <v>221</v>
      </c>
      <c r="H108" s="41">
        <v>44738</v>
      </c>
      <c r="I108" t="s">
        <v>222</v>
      </c>
      <c r="J108" s="41">
        <v>44741</v>
      </c>
      <c r="K108">
        <v>3</v>
      </c>
      <c r="L108">
        <v>2</v>
      </c>
      <c r="M108" t="s">
        <v>432</v>
      </c>
    </row>
    <row r="109" spans="1:13" x14ac:dyDescent="0.25">
      <c r="A109" t="s">
        <v>68</v>
      </c>
      <c r="B109" t="s">
        <v>69</v>
      </c>
      <c r="C109">
        <v>1602422522</v>
      </c>
      <c r="D109" t="s">
        <v>368</v>
      </c>
      <c r="E109" t="s">
        <v>421</v>
      </c>
      <c r="F109" t="s">
        <v>422</v>
      </c>
      <c r="G109" t="s">
        <v>223</v>
      </c>
      <c r="H109" s="41">
        <v>44741</v>
      </c>
      <c r="K109">
        <v>0</v>
      </c>
      <c r="L109">
        <v>0</v>
      </c>
      <c r="M109" t="s">
        <v>431</v>
      </c>
    </row>
    <row r="110" spans="1:13" x14ac:dyDescent="0.25">
      <c r="A110" t="s">
        <v>68</v>
      </c>
      <c r="B110" t="s">
        <v>69</v>
      </c>
      <c r="C110">
        <v>1602459322</v>
      </c>
      <c r="D110" t="s">
        <v>368</v>
      </c>
      <c r="E110" t="s">
        <v>421</v>
      </c>
      <c r="F110" t="s">
        <v>422</v>
      </c>
      <c r="G110" t="s">
        <v>225</v>
      </c>
      <c r="H110" s="41">
        <v>44744</v>
      </c>
      <c r="I110" t="s">
        <v>226</v>
      </c>
      <c r="J110" s="41">
        <v>44748</v>
      </c>
      <c r="K110">
        <v>4</v>
      </c>
      <c r="L110">
        <v>3</v>
      </c>
      <c r="M110" t="s">
        <v>432</v>
      </c>
    </row>
    <row r="111" spans="1:13" x14ac:dyDescent="0.25">
      <c r="A111" t="s">
        <v>68</v>
      </c>
      <c r="B111" t="s">
        <v>69</v>
      </c>
      <c r="C111">
        <v>1602486122</v>
      </c>
      <c r="D111" t="s">
        <v>369</v>
      </c>
      <c r="E111" t="s">
        <v>377</v>
      </c>
      <c r="F111" t="s">
        <v>423</v>
      </c>
      <c r="G111" t="s">
        <v>326</v>
      </c>
      <c r="H111" s="41">
        <v>44747</v>
      </c>
      <c r="I111" t="s">
        <v>357</v>
      </c>
      <c r="J111" s="41">
        <v>44748</v>
      </c>
      <c r="K111">
        <v>1</v>
      </c>
      <c r="L111">
        <v>1</v>
      </c>
      <c r="M111" t="s">
        <v>430</v>
      </c>
    </row>
    <row r="112" spans="1:13" x14ac:dyDescent="0.25">
      <c r="A112" t="s">
        <v>68</v>
      </c>
      <c r="B112" t="s">
        <v>69</v>
      </c>
      <c r="C112">
        <v>1602542822</v>
      </c>
      <c r="D112" t="s">
        <v>368</v>
      </c>
      <c r="E112" t="s">
        <v>421</v>
      </c>
      <c r="F112" t="s">
        <v>422</v>
      </c>
      <c r="G112" t="s">
        <v>227</v>
      </c>
      <c r="H112" s="41">
        <v>44752</v>
      </c>
      <c r="I112" t="s">
        <v>228</v>
      </c>
      <c r="J112" s="41">
        <v>44754</v>
      </c>
      <c r="K112">
        <v>2</v>
      </c>
      <c r="L112">
        <v>2</v>
      </c>
      <c r="M112" t="s">
        <v>432</v>
      </c>
    </row>
    <row r="113" spans="1:13" x14ac:dyDescent="0.25">
      <c r="A113" t="s">
        <v>68</v>
      </c>
      <c r="B113" t="s">
        <v>71</v>
      </c>
      <c r="C113">
        <v>1103106222</v>
      </c>
      <c r="D113" t="s">
        <v>368</v>
      </c>
      <c r="E113" t="s">
        <v>421</v>
      </c>
      <c r="F113" t="s">
        <v>422</v>
      </c>
      <c r="G113" t="s">
        <v>224</v>
      </c>
      <c r="H113" s="41">
        <v>44728</v>
      </c>
      <c r="I113" t="s">
        <v>229</v>
      </c>
      <c r="J113" s="41">
        <v>44754</v>
      </c>
      <c r="K113">
        <v>26</v>
      </c>
      <c r="L113">
        <v>16</v>
      </c>
      <c r="M113" t="s">
        <v>432</v>
      </c>
    </row>
    <row r="114" spans="1:13" x14ac:dyDescent="0.25">
      <c r="A114" t="s">
        <v>68</v>
      </c>
      <c r="B114" t="s">
        <v>69</v>
      </c>
      <c r="C114">
        <v>1602550122</v>
      </c>
      <c r="D114" t="s">
        <v>368</v>
      </c>
      <c r="E114" t="s">
        <v>421</v>
      </c>
      <c r="F114" t="s">
        <v>422</v>
      </c>
      <c r="G114" t="s">
        <v>230</v>
      </c>
      <c r="H114" s="41">
        <v>44753</v>
      </c>
      <c r="I114" t="s">
        <v>231</v>
      </c>
      <c r="J114" s="41">
        <v>44764</v>
      </c>
      <c r="K114">
        <v>11</v>
      </c>
      <c r="L114">
        <v>9</v>
      </c>
      <c r="M114" t="s">
        <v>432</v>
      </c>
    </row>
    <row r="115" spans="1:13" x14ac:dyDescent="0.25">
      <c r="A115" t="s">
        <v>68</v>
      </c>
      <c r="B115" t="s">
        <v>70</v>
      </c>
      <c r="C115">
        <v>1202362422</v>
      </c>
      <c r="D115" t="s">
        <v>369</v>
      </c>
      <c r="E115" t="s">
        <v>377</v>
      </c>
      <c r="F115" t="s">
        <v>423</v>
      </c>
      <c r="G115" t="s">
        <v>323</v>
      </c>
      <c r="H115" s="41">
        <v>44753</v>
      </c>
      <c r="I115" t="s">
        <v>323</v>
      </c>
      <c r="J115" s="41">
        <v>44753</v>
      </c>
      <c r="K115">
        <v>0</v>
      </c>
      <c r="L115">
        <v>0</v>
      </c>
      <c r="M115" t="s">
        <v>430</v>
      </c>
    </row>
    <row r="116" spans="1:13" x14ac:dyDescent="0.25">
      <c r="A116" t="s">
        <v>68</v>
      </c>
      <c r="B116" t="s">
        <v>69</v>
      </c>
      <c r="C116">
        <v>1602572122</v>
      </c>
      <c r="D116" t="s">
        <v>369</v>
      </c>
      <c r="E116" t="s">
        <v>377</v>
      </c>
      <c r="F116" t="s">
        <v>423</v>
      </c>
      <c r="G116" t="s">
        <v>327</v>
      </c>
      <c r="H116" s="41">
        <v>44754</v>
      </c>
      <c r="I116" t="s">
        <v>358</v>
      </c>
      <c r="J116" s="41">
        <v>44761</v>
      </c>
      <c r="K116">
        <v>7</v>
      </c>
      <c r="L116">
        <v>5</v>
      </c>
      <c r="M116" t="s">
        <v>430</v>
      </c>
    </row>
    <row r="117" spans="1:13" x14ac:dyDescent="0.25">
      <c r="A117" t="s">
        <v>68</v>
      </c>
      <c r="B117" t="s">
        <v>69</v>
      </c>
      <c r="C117">
        <v>1602579222</v>
      </c>
      <c r="D117" t="s">
        <v>369</v>
      </c>
      <c r="E117" t="s">
        <v>377</v>
      </c>
      <c r="F117" t="s">
        <v>423</v>
      </c>
      <c r="G117" t="s">
        <v>328</v>
      </c>
      <c r="H117" s="41">
        <v>44755</v>
      </c>
      <c r="I117" t="s">
        <v>359</v>
      </c>
      <c r="J117" s="41">
        <v>44760</v>
      </c>
      <c r="K117">
        <v>5</v>
      </c>
      <c r="L117">
        <v>3</v>
      </c>
      <c r="M117" t="s">
        <v>430</v>
      </c>
    </row>
    <row r="118" spans="1:13" x14ac:dyDescent="0.25">
      <c r="A118" t="s">
        <v>68</v>
      </c>
      <c r="B118" t="s">
        <v>69</v>
      </c>
      <c r="C118">
        <v>1602593822</v>
      </c>
      <c r="D118" t="s">
        <v>369</v>
      </c>
      <c r="E118" t="s">
        <v>377</v>
      </c>
      <c r="F118" t="s">
        <v>423</v>
      </c>
      <c r="G118" t="s">
        <v>329</v>
      </c>
      <c r="H118" s="41">
        <v>44756</v>
      </c>
      <c r="I118" t="s">
        <v>360</v>
      </c>
      <c r="J118" s="41">
        <v>44762</v>
      </c>
      <c r="K118">
        <v>6</v>
      </c>
      <c r="L118">
        <v>4</v>
      </c>
      <c r="M118" t="s">
        <v>430</v>
      </c>
    </row>
    <row r="119" spans="1:13" x14ac:dyDescent="0.25">
      <c r="A119" t="s">
        <v>68</v>
      </c>
      <c r="B119" t="s">
        <v>69</v>
      </c>
      <c r="C119">
        <v>1602632322</v>
      </c>
      <c r="D119" t="s">
        <v>369</v>
      </c>
      <c r="E119" t="s">
        <v>377</v>
      </c>
      <c r="F119" t="s">
        <v>423</v>
      </c>
      <c r="G119" t="s">
        <v>330</v>
      </c>
      <c r="H119" s="41">
        <v>44760</v>
      </c>
      <c r="I119" t="s">
        <v>361</v>
      </c>
      <c r="J119" s="41">
        <v>44762</v>
      </c>
      <c r="K119">
        <v>2</v>
      </c>
      <c r="L119">
        <v>2</v>
      </c>
      <c r="M119" t="s">
        <v>430</v>
      </c>
    </row>
    <row r="120" spans="1:13" x14ac:dyDescent="0.25">
      <c r="A120" t="s">
        <v>68</v>
      </c>
      <c r="B120" t="s">
        <v>69</v>
      </c>
      <c r="C120">
        <v>1602650322</v>
      </c>
      <c r="D120" t="s">
        <v>368</v>
      </c>
      <c r="E120" t="s">
        <v>421</v>
      </c>
      <c r="F120" t="s">
        <v>422</v>
      </c>
      <c r="G120" t="s">
        <v>232</v>
      </c>
      <c r="H120" s="41">
        <v>44761</v>
      </c>
      <c r="I120" t="s">
        <v>233</v>
      </c>
      <c r="J120" s="41">
        <v>44764</v>
      </c>
      <c r="K120">
        <v>3</v>
      </c>
      <c r="L120">
        <v>3</v>
      </c>
      <c r="M120" t="s">
        <v>432</v>
      </c>
    </row>
    <row r="121" spans="1:13" x14ac:dyDescent="0.25">
      <c r="A121" t="s">
        <v>68</v>
      </c>
      <c r="B121" t="s">
        <v>69</v>
      </c>
      <c r="C121">
        <v>1602668422</v>
      </c>
      <c r="D121" t="s">
        <v>369</v>
      </c>
      <c r="E121" t="s">
        <v>377</v>
      </c>
      <c r="F121" t="s">
        <v>423</v>
      </c>
      <c r="G121" t="s">
        <v>331</v>
      </c>
      <c r="H121" s="41">
        <v>44763</v>
      </c>
      <c r="I121" t="s">
        <v>362</v>
      </c>
      <c r="J121" s="41">
        <v>44768</v>
      </c>
      <c r="K121">
        <v>5</v>
      </c>
      <c r="L121">
        <v>3</v>
      </c>
      <c r="M121" t="s">
        <v>430</v>
      </c>
    </row>
    <row r="122" spans="1:13" x14ac:dyDescent="0.25">
      <c r="A122" t="s">
        <v>68</v>
      </c>
      <c r="B122" t="s">
        <v>69</v>
      </c>
      <c r="C122">
        <v>1602696622</v>
      </c>
      <c r="D122" t="s">
        <v>369</v>
      </c>
      <c r="E122" t="s">
        <v>421</v>
      </c>
      <c r="F122" t="s">
        <v>422</v>
      </c>
      <c r="G122" t="s">
        <v>234</v>
      </c>
      <c r="H122" s="41">
        <v>44764</v>
      </c>
      <c r="I122" t="s">
        <v>235</v>
      </c>
      <c r="J122" s="41">
        <v>44768</v>
      </c>
      <c r="K122">
        <v>4</v>
      </c>
      <c r="L122">
        <v>2</v>
      </c>
      <c r="M122" t="s">
        <v>432</v>
      </c>
    </row>
    <row r="123" spans="1:13" x14ac:dyDescent="0.25">
      <c r="A123" t="s">
        <v>68</v>
      </c>
      <c r="B123" t="s">
        <v>71</v>
      </c>
      <c r="C123">
        <v>1103422622</v>
      </c>
      <c r="D123" t="s">
        <v>375</v>
      </c>
      <c r="E123" t="s">
        <v>421</v>
      </c>
      <c r="F123" t="s">
        <v>422</v>
      </c>
      <c r="G123" t="s">
        <v>236</v>
      </c>
      <c r="H123" s="41">
        <v>44753</v>
      </c>
      <c r="I123" t="s">
        <v>237</v>
      </c>
      <c r="J123" s="41">
        <v>44768</v>
      </c>
      <c r="K123">
        <v>15</v>
      </c>
      <c r="L123">
        <v>11</v>
      </c>
      <c r="M123" t="s">
        <v>432</v>
      </c>
    </row>
    <row r="124" spans="1:13" x14ac:dyDescent="0.25">
      <c r="A124" t="s">
        <v>68</v>
      </c>
      <c r="B124" t="s">
        <v>69</v>
      </c>
      <c r="C124">
        <v>1602752922</v>
      </c>
      <c r="D124" t="s">
        <v>369</v>
      </c>
      <c r="E124" t="s">
        <v>377</v>
      </c>
      <c r="F124" t="s">
        <v>423</v>
      </c>
      <c r="G124" t="s">
        <v>332</v>
      </c>
      <c r="H124" s="41">
        <v>44769</v>
      </c>
      <c r="I124" t="s">
        <v>363</v>
      </c>
      <c r="J124" s="41">
        <v>44770</v>
      </c>
      <c r="K124">
        <v>1</v>
      </c>
      <c r="L124">
        <v>1</v>
      </c>
      <c r="M124" t="s">
        <v>430</v>
      </c>
    </row>
    <row r="125" spans="1:13" x14ac:dyDescent="0.25">
      <c r="A125" t="s">
        <v>68</v>
      </c>
      <c r="B125" t="s">
        <v>69</v>
      </c>
      <c r="C125">
        <v>1602804322</v>
      </c>
      <c r="D125" t="s">
        <v>369</v>
      </c>
      <c r="E125" t="s">
        <v>377</v>
      </c>
      <c r="F125" t="s">
        <v>423</v>
      </c>
      <c r="G125" t="s">
        <v>248</v>
      </c>
      <c r="H125" s="41">
        <v>44774</v>
      </c>
      <c r="I125" t="s">
        <v>265</v>
      </c>
      <c r="J125" s="41">
        <v>44775</v>
      </c>
      <c r="K125">
        <v>1</v>
      </c>
      <c r="L125">
        <v>1</v>
      </c>
      <c r="M125" t="s">
        <v>430</v>
      </c>
    </row>
    <row r="126" spans="1:13" x14ac:dyDescent="0.25">
      <c r="A126" t="s">
        <v>68</v>
      </c>
      <c r="B126" t="s">
        <v>69</v>
      </c>
      <c r="C126">
        <v>1602822422</v>
      </c>
      <c r="D126" t="s">
        <v>368</v>
      </c>
      <c r="E126" t="s">
        <v>421</v>
      </c>
      <c r="F126" t="s">
        <v>422</v>
      </c>
      <c r="G126" t="s">
        <v>285</v>
      </c>
      <c r="H126" s="41">
        <v>44775</v>
      </c>
      <c r="K126">
        <v>0</v>
      </c>
      <c r="L126">
        <v>0</v>
      </c>
      <c r="M126" t="s">
        <v>431</v>
      </c>
    </row>
    <row r="127" spans="1:13" x14ac:dyDescent="0.25">
      <c r="A127" t="s">
        <v>68</v>
      </c>
      <c r="B127" t="s">
        <v>69</v>
      </c>
      <c r="C127">
        <v>1202573622</v>
      </c>
      <c r="D127" t="s">
        <v>368</v>
      </c>
      <c r="E127" t="s">
        <v>421</v>
      </c>
      <c r="F127" t="s">
        <v>422</v>
      </c>
      <c r="G127" t="s">
        <v>286</v>
      </c>
      <c r="H127" s="41">
        <v>44776</v>
      </c>
      <c r="I127" t="s">
        <v>339</v>
      </c>
      <c r="J127" s="41">
        <v>44783</v>
      </c>
      <c r="K127">
        <v>7</v>
      </c>
      <c r="L127">
        <v>5</v>
      </c>
      <c r="M127" t="s">
        <v>432</v>
      </c>
    </row>
    <row r="128" spans="1:13" x14ac:dyDescent="0.25">
      <c r="A128" t="s">
        <v>68</v>
      </c>
      <c r="B128" t="s">
        <v>69</v>
      </c>
      <c r="C128">
        <v>1602825122</v>
      </c>
      <c r="D128" t="s">
        <v>369</v>
      </c>
      <c r="E128" t="s">
        <v>377</v>
      </c>
      <c r="F128" t="s">
        <v>423</v>
      </c>
      <c r="G128" t="s">
        <v>249</v>
      </c>
      <c r="H128" s="41">
        <v>44776</v>
      </c>
      <c r="I128" t="s">
        <v>266</v>
      </c>
      <c r="J128" s="41">
        <v>44777</v>
      </c>
      <c r="K128">
        <v>1</v>
      </c>
      <c r="L128">
        <v>1</v>
      </c>
      <c r="M128" t="s">
        <v>430</v>
      </c>
    </row>
    <row r="129" spans="1:13" x14ac:dyDescent="0.25">
      <c r="A129" t="s">
        <v>68</v>
      </c>
      <c r="B129" t="s">
        <v>69</v>
      </c>
      <c r="C129">
        <v>1602844722</v>
      </c>
      <c r="D129" t="s">
        <v>368</v>
      </c>
      <c r="E129" t="s">
        <v>421</v>
      </c>
      <c r="F129" t="s">
        <v>422</v>
      </c>
      <c r="G129" t="s">
        <v>287</v>
      </c>
      <c r="H129" s="41">
        <v>44777</v>
      </c>
      <c r="I129" t="s">
        <v>340</v>
      </c>
      <c r="J129" s="41">
        <v>44791</v>
      </c>
      <c r="K129">
        <v>14</v>
      </c>
      <c r="L129">
        <v>9</v>
      </c>
      <c r="M129" t="s">
        <v>432</v>
      </c>
    </row>
    <row r="130" spans="1:13" x14ac:dyDescent="0.25">
      <c r="A130" t="s">
        <v>68</v>
      </c>
      <c r="B130" t="s">
        <v>69</v>
      </c>
      <c r="C130">
        <v>1602845022</v>
      </c>
      <c r="D130" t="s">
        <v>368</v>
      </c>
      <c r="E130" t="s">
        <v>421</v>
      </c>
      <c r="F130" t="s">
        <v>422</v>
      </c>
      <c r="G130" t="s">
        <v>288</v>
      </c>
      <c r="H130" s="41">
        <v>44777</v>
      </c>
      <c r="I130" t="s">
        <v>341</v>
      </c>
      <c r="J130" s="41">
        <v>44791</v>
      </c>
      <c r="K130">
        <v>14</v>
      </c>
      <c r="L130">
        <v>9</v>
      </c>
      <c r="M130" t="s">
        <v>432</v>
      </c>
    </row>
    <row r="131" spans="1:13" x14ac:dyDescent="0.25">
      <c r="A131" t="s">
        <v>68</v>
      </c>
      <c r="B131" t="s">
        <v>69</v>
      </c>
      <c r="C131">
        <v>1602848422</v>
      </c>
      <c r="D131" t="s">
        <v>369</v>
      </c>
      <c r="E131" t="s">
        <v>421</v>
      </c>
      <c r="F131" t="s">
        <v>422</v>
      </c>
      <c r="G131" t="s">
        <v>289</v>
      </c>
      <c r="H131" s="41">
        <v>44777</v>
      </c>
      <c r="I131" t="s">
        <v>342</v>
      </c>
      <c r="J131" s="41">
        <v>44778</v>
      </c>
      <c r="K131">
        <v>1</v>
      </c>
      <c r="L131">
        <v>1</v>
      </c>
      <c r="M131" t="s">
        <v>432</v>
      </c>
    </row>
    <row r="132" spans="1:13" x14ac:dyDescent="0.25">
      <c r="A132" t="s">
        <v>68</v>
      </c>
      <c r="B132" t="s">
        <v>69</v>
      </c>
      <c r="C132">
        <v>1602842222</v>
      </c>
      <c r="D132" t="s">
        <v>369</v>
      </c>
      <c r="E132" t="s">
        <v>377</v>
      </c>
      <c r="F132" t="s">
        <v>423</v>
      </c>
      <c r="G132" t="s">
        <v>250</v>
      </c>
      <c r="H132" s="41">
        <v>44777</v>
      </c>
      <c r="I132" t="s">
        <v>267</v>
      </c>
      <c r="J132" s="41">
        <v>44783</v>
      </c>
      <c r="K132">
        <v>6</v>
      </c>
      <c r="L132">
        <v>4</v>
      </c>
      <c r="M132" t="s">
        <v>430</v>
      </c>
    </row>
    <row r="133" spans="1:13" x14ac:dyDescent="0.25">
      <c r="A133" t="s">
        <v>68</v>
      </c>
      <c r="B133" t="s">
        <v>69</v>
      </c>
      <c r="C133">
        <v>1602845922</v>
      </c>
      <c r="D133" t="s">
        <v>369</v>
      </c>
      <c r="E133" t="s">
        <v>377</v>
      </c>
      <c r="F133" t="s">
        <v>423</v>
      </c>
      <c r="G133" t="s">
        <v>251</v>
      </c>
      <c r="H133" s="41">
        <v>44777</v>
      </c>
      <c r="I133" t="s">
        <v>268</v>
      </c>
      <c r="J133" s="41">
        <v>44781</v>
      </c>
      <c r="K133">
        <v>4</v>
      </c>
      <c r="L133">
        <v>2</v>
      </c>
      <c r="M133" t="s">
        <v>430</v>
      </c>
    </row>
    <row r="134" spans="1:13" x14ac:dyDescent="0.25">
      <c r="A134" t="s">
        <v>68</v>
      </c>
      <c r="B134" t="s">
        <v>69</v>
      </c>
      <c r="C134">
        <v>1602856622</v>
      </c>
      <c r="D134" t="s">
        <v>369</v>
      </c>
      <c r="E134" t="s">
        <v>377</v>
      </c>
      <c r="F134" t="s">
        <v>423</v>
      </c>
      <c r="G134" t="s">
        <v>252</v>
      </c>
      <c r="H134" s="41">
        <v>44778</v>
      </c>
      <c r="I134" t="s">
        <v>269</v>
      </c>
      <c r="J134" s="41">
        <v>44782</v>
      </c>
      <c r="K134">
        <v>4</v>
      </c>
      <c r="L134">
        <v>2</v>
      </c>
      <c r="M134" t="s">
        <v>430</v>
      </c>
    </row>
    <row r="135" spans="1:13" x14ac:dyDescent="0.25">
      <c r="A135" t="s">
        <v>68</v>
      </c>
      <c r="B135" t="s">
        <v>69</v>
      </c>
      <c r="C135">
        <v>1602866422</v>
      </c>
      <c r="D135" t="s">
        <v>369</v>
      </c>
      <c r="E135" t="s">
        <v>377</v>
      </c>
      <c r="F135" t="s">
        <v>423</v>
      </c>
      <c r="G135" t="s">
        <v>253</v>
      </c>
      <c r="H135" s="41">
        <v>44780</v>
      </c>
      <c r="I135" t="s">
        <v>270</v>
      </c>
      <c r="J135" s="41">
        <v>44782</v>
      </c>
      <c r="K135">
        <v>2</v>
      </c>
      <c r="L135">
        <v>2</v>
      </c>
      <c r="M135" t="s">
        <v>430</v>
      </c>
    </row>
    <row r="136" spans="1:13" x14ac:dyDescent="0.25">
      <c r="A136" t="s">
        <v>68</v>
      </c>
      <c r="B136" t="s">
        <v>69</v>
      </c>
      <c r="C136">
        <v>1602893522</v>
      </c>
      <c r="D136" t="s">
        <v>369</v>
      </c>
      <c r="E136" t="s">
        <v>421</v>
      </c>
      <c r="F136" t="s">
        <v>422</v>
      </c>
      <c r="G136" t="s">
        <v>290</v>
      </c>
      <c r="H136" s="41">
        <v>44782</v>
      </c>
      <c r="K136">
        <v>0</v>
      </c>
      <c r="L136">
        <v>0</v>
      </c>
      <c r="M136" t="s">
        <v>431</v>
      </c>
    </row>
    <row r="137" spans="1:13" x14ac:dyDescent="0.25">
      <c r="A137" t="s">
        <v>68</v>
      </c>
      <c r="B137" t="s">
        <v>69</v>
      </c>
      <c r="C137">
        <v>1602893622</v>
      </c>
      <c r="D137" t="s">
        <v>369</v>
      </c>
      <c r="E137" t="s">
        <v>377</v>
      </c>
      <c r="F137" t="s">
        <v>423</v>
      </c>
      <c r="G137" t="s">
        <v>254</v>
      </c>
      <c r="H137" s="41">
        <v>44782</v>
      </c>
      <c r="I137" t="s">
        <v>271</v>
      </c>
      <c r="J137" s="41">
        <v>44783</v>
      </c>
      <c r="K137">
        <v>1</v>
      </c>
      <c r="L137">
        <v>1</v>
      </c>
      <c r="M137" t="s">
        <v>430</v>
      </c>
    </row>
    <row r="138" spans="1:13" x14ac:dyDescent="0.25">
      <c r="A138" t="s">
        <v>68</v>
      </c>
      <c r="B138" t="s">
        <v>69</v>
      </c>
      <c r="C138">
        <v>1602921022</v>
      </c>
      <c r="D138" t="s">
        <v>369</v>
      </c>
      <c r="E138" t="s">
        <v>421</v>
      </c>
      <c r="F138" t="s">
        <v>422</v>
      </c>
      <c r="G138" t="s">
        <v>291</v>
      </c>
      <c r="H138" s="41">
        <v>44784</v>
      </c>
      <c r="I138" t="s">
        <v>343</v>
      </c>
      <c r="J138" s="41">
        <v>44789</v>
      </c>
      <c r="K138">
        <v>5</v>
      </c>
      <c r="L138">
        <v>2</v>
      </c>
      <c r="M138" t="s">
        <v>432</v>
      </c>
    </row>
    <row r="139" spans="1:13" x14ac:dyDescent="0.25">
      <c r="A139" t="s">
        <v>68</v>
      </c>
      <c r="B139" t="s">
        <v>69</v>
      </c>
      <c r="C139">
        <v>1602913722</v>
      </c>
      <c r="D139" t="s">
        <v>368</v>
      </c>
      <c r="E139" t="s">
        <v>421</v>
      </c>
      <c r="F139" t="s">
        <v>422</v>
      </c>
      <c r="G139" t="s">
        <v>292</v>
      </c>
      <c r="H139" s="41">
        <v>44784</v>
      </c>
      <c r="I139" t="s">
        <v>344</v>
      </c>
      <c r="J139" s="41">
        <v>44784</v>
      </c>
      <c r="K139">
        <v>0</v>
      </c>
      <c r="L139">
        <v>0</v>
      </c>
      <c r="M139" t="s">
        <v>432</v>
      </c>
    </row>
    <row r="140" spans="1:13" x14ac:dyDescent="0.25">
      <c r="A140" t="s">
        <v>68</v>
      </c>
      <c r="B140" t="s">
        <v>69</v>
      </c>
      <c r="C140">
        <v>1602914822</v>
      </c>
      <c r="D140" t="s">
        <v>369</v>
      </c>
      <c r="E140" t="s">
        <v>377</v>
      </c>
      <c r="F140" t="s">
        <v>423</v>
      </c>
      <c r="G140" t="s">
        <v>255</v>
      </c>
      <c r="H140" s="41">
        <v>44784</v>
      </c>
      <c r="I140" t="s">
        <v>272</v>
      </c>
      <c r="J140" s="41">
        <v>44796</v>
      </c>
      <c r="K140">
        <v>12</v>
      </c>
      <c r="L140">
        <v>7</v>
      </c>
      <c r="M140" t="s">
        <v>430</v>
      </c>
    </row>
    <row r="141" spans="1:13" x14ac:dyDescent="0.25">
      <c r="A141" t="s">
        <v>68</v>
      </c>
      <c r="B141" t="s">
        <v>69</v>
      </c>
      <c r="C141">
        <v>1602930822</v>
      </c>
      <c r="D141" t="s">
        <v>369</v>
      </c>
      <c r="E141" t="s">
        <v>377</v>
      </c>
      <c r="F141" t="s">
        <v>423</v>
      </c>
      <c r="G141" t="s">
        <v>256</v>
      </c>
      <c r="H141" s="41">
        <v>44785</v>
      </c>
      <c r="I141" t="s">
        <v>273</v>
      </c>
      <c r="J141" s="41">
        <v>44798</v>
      </c>
      <c r="K141">
        <v>13</v>
      </c>
      <c r="L141">
        <v>8</v>
      </c>
      <c r="M141" t="s">
        <v>430</v>
      </c>
    </row>
    <row r="142" spans="1:13" x14ac:dyDescent="0.25">
      <c r="A142" t="s">
        <v>68</v>
      </c>
      <c r="B142" t="s">
        <v>69</v>
      </c>
      <c r="C142">
        <v>1602933322</v>
      </c>
      <c r="D142" t="s">
        <v>368</v>
      </c>
      <c r="E142" t="s">
        <v>421</v>
      </c>
      <c r="F142" t="s">
        <v>422</v>
      </c>
      <c r="G142" t="s">
        <v>293</v>
      </c>
      <c r="H142" s="41">
        <v>44787</v>
      </c>
      <c r="I142" t="s">
        <v>345</v>
      </c>
      <c r="J142" s="41">
        <v>44832</v>
      </c>
      <c r="K142">
        <v>45</v>
      </c>
      <c r="L142">
        <v>30</v>
      </c>
      <c r="M142" t="s">
        <v>432</v>
      </c>
    </row>
    <row r="143" spans="1:13" x14ac:dyDescent="0.25">
      <c r="A143" t="s">
        <v>68</v>
      </c>
      <c r="B143" t="s">
        <v>69</v>
      </c>
      <c r="C143">
        <v>1602943122</v>
      </c>
      <c r="D143" t="s">
        <v>375</v>
      </c>
      <c r="E143" t="s">
        <v>421</v>
      </c>
      <c r="F143" t="s">
        <v>422</v>
      </c>
      <c r="G143" t="s">
        <v>294</v>
      </c>
      <c r="H143" s="41">
        <v>44789</v>
      </c>
      <c r="K143">
        <v>0</v>
      </c>
      <c r="L143">
        <v>0</v>
      </c>
      <c r="M143" t="s">
        <v>431</v>
      </c>
    </row>
    <row r="144" spans="1:13" x14ac:dyDescent="0.25">
      <c r="A144" t="s">
        <v>68</v>
      </c>
      <c r="B144" t="s">
        <v>69</v>
      </c>
      <c r="C144">
        <v>1602948622</v>
      </c>
      <c r="D144" t="s">
        <v>368</v>
      </c>
      <c r="E144" t="s">
        <v>421</v>
      </c>
      <c r="F144" t="s">
        <v>422</v>
      </c>
      <c r="G144" t="s">
        <v>295</v>
      </c>
      <c r="H144" s="41">
        <v>44789</v>
      </c>
      <c r="I144" t="s">
        <v>346</v>
      </c>
      <c r="J144" s="41">
        <v>44795</v>
      </c>
      <c r="K144">
        <v>6</v>
      </c>
      <c r="L144">
        <v>4</v>
      </c>
      <c r="M144" t="s">
        <v>432</v>
      </c>
    </row>
    <row r="145" spans="1:13" x14ac:dyDescent="0.25">
      <c r="A145" t="s">
        <v>68</v>
      </c>
      <c r="B145" t="s">
        <v>69</v>
      </c>
      <c r="C145">
        <v>1603003222</v>
      </c>
      <c r="D145" t="s">
        <v>369</v>
      </c>
      <c r="E145" t="s">
        <v>377</v>
      </c>
      <c r="F145" t="s">
        <v>423</v>
      </c>
      <c r="G145" t="s">
        <v>257</v>
      </c>
      <c r="H145" s="41">
        <v>44795</v>
      </c>
      <c r="I145" t="s">
        <v>274</v>
      </c>
      <c r="J145" s="41">
        <v>44796</v>
      </c>
      <c r="K145">
        <v>1</v>
      </c>
      <c r="L145">
        <v>1</v>
      </c>
      <c r="M145" t="s">
        <v>430</v>
      </c>
    </row>
    <row r="146" spans="1:13" x14ac:dyDescent="0.25">
      <c r="A146" t="s">
        <v>68</v>
      </c>
      <c r="B146" t="s">
        <v>69</v>
      </c>
      <c r="C146">
        <v>1603030822</v>
      </c>
      <c r="D146" t="s">
        <v>368</v>
      </c>
      <c r="E146" t="s">
        <v>421</v>
      </c>
      <c r="F146" t="s">
        <v>422</v>
      </c>
      <c r="G146" t="s">
        <v>296</v>
      </c>
      <c r="H146" s="41">
        <v>44796</v>
      </c>
      <c r="I146" t="s">
        <v>347</v>
      </c>
      <c r="J146" s="41">
        <v>44812</v>
      </c>
      <c r="K146">
        <v>16</v>
      </c>
      <c r="L146">
        <v>12</v>
      </c>
      <c r="M146" t="s">
        <v>432</v>
      </c>
    </row>
    <row r="147" spans="1:13" x14ac:dyDescent="0.25">
      <c r="A147" t="s">
        <v>68</v>
      </c>
      <c r="B147" t="s">
        <v>69</v>
      </c>
      <c r="C147">
        <v>1603018122</v>
      </c>
      <c r="D147" t="s">
        <v>369</v>
      </c>
      <c r="E147" t="s">
        <v>377</v>
      </c>
      <c r="F147" t="s">
        <v>423</v>
      </c>
      <c r="G147" t="s">
        <v>258</v>
      </c>
      <c r="H147" s="41">
        <v>44796</v>
      </c>
      <c r="I147" t="s">
        <v>275</v>
      </c>
      <c r="J147" s="41">
        <v>44803</v>
      </c>
      <c r="K147">
        <v>7</v>
      </c>
      <c r="L147">
        <v>5</v>
      </c>
      <c r="M147" t="s">
        <v>430</v>
      </c>
    </row>
    <row r="148" spans="1:13" x14ac:dyDescent="0.25">
      <c r="A148" t="s">
        <v>68</v>
      </c>
      <c r="B148" t="s">
        <v>71</v>
      </c>
      <c r="C148">
        <v>1103980322</v>
      </c>
      <c r="D148" t="s">
        <v>375</v>
      </c>
      <c r="E148" t="s">
        <v>421</v>
      </c>
      <c r="F148" t="s">
        <v>422</v>
      </c>
      <c r="G148" t="s">
        <v>297</v>
      </c>
      <c r="H148" s="41">
        <v>44796</v>
      </c>
      <c r="I148" t="s">
        <v>348</v>
      </c>
      <c r="J148" s="41">
        <v>44798</v>
      </c>
      <c r="K148">
        <v>2</v>
      </c>
      <c r="L148">
        <v>2</v>
      </c>
      <c r="M148" t="s">
        <v>432</v>
      </c>
    </row>
    <row r="149" spans="1:13" x14ac:dyDescent="0.25">
      <c r="A149" t="s">
        <v>68</v>
      </c>
      <c r="B149" t="s">
        <v>71</v>
      </c>
      <c r="C149">
        <v>1000041722</v>
      </c>
      <c r="D149" t="s">
        <v>369</v>
      </c>
      <c r="E149" t="s">
        <v>377</v>
      </c>
      <c r="F149" t="s">
        <v>423</v>
      </c>
      <c r="G149" t="s">
        <v>244</v>
      </c>
      <c r="H149" s="41">
        <v>44797</v>
      </c>
      <c r="I149" t="s">
        <v>263</v>
      </c>
      <c r="J149" s="41">
        <v>44798</v>
      </c>
      <c r="K149">
        <v>1</v>
      </c>
      <c r="L149">
        <v>1</v>
      </c>
      <c r="M149" t="s">
        <v>430</v>
      </c>
    </row>
    <row r="150" spans="1:13" x14ac:dyDescent="0.25">
      <c r="A150" t="s">
        <v>68</v>
      </c>
      <c r="B150" t="s">
        <v>69</v>
      </c>
      <c r="C150">
        <v>1603064122</v>
      </c>
      <c r="D150" t="s">
        <v>369</v>
      </c>
      <c r="E150" t="s">
        <v>377</v>
      </c>
      <c r="F150" t="s">
        <v>423</v>
      </c>
      <c r="G150" t="s">
        <v>259</v>
      </c>
      <c r="H150" s="41">
        <v>44798</v>
      </c>
      <c r="I150" t="s">
        <v>276</v>
      </c>
      <c r="J150" s="41">
        <v>44803</v>
      </c>
      <c r="K150">
        <v>5</v>
      </c>
      <c r="L150">
        <v>3</v>
      </c>
      <c r="M150" t="s">
        <v>430</v>
      </c>
    </row>
    <row r="151" spans="1:13" x14ac:dyDescent="0.25">
      <c r="A151" t="s">
        <v>68</v>
      </c>
      <c r="B151" t="s">
        <v>69</v>
      </c>
      <c r="C151">
        <v>1603079222</v>
      </c>
      <c r="D151" t="s">
        <v>368</v>
      </c>
      <c r="E151" t="s">
        <v>421</v>
      </c>
      <c r="F151" t="s">
        <v>422</v>
      </c>
      <c r="G151" t="s">
        <v>298</v>
      </c>
      <c r="H151" s="41">
        <v>44799</v>
      </c>
      <c r="I151" t="s">
        <v>349</v>
      </c>
      <c r="J151" s="41">
        <v>44802</v>
      </c>
      <c r="K151">
        <v>3</v>
      </c>
      <c r="L151">
        <v>1</v>
      </c>
      <c r="M151" t="s">
        <v>432</v>
      </c>
    </row>
    <row r="152" spans="1:13" x14ac:dyDescent="0.25">
      <c r="A152" t="s">
        <v>68</v>
      </c>
      <c r="B152" t="s">
        <v>71</v>
      </c>
      <c r="C152">
        <v>1103996922</v>
      </c>
      <c r="D152" t="s">
        <v>375</v>
      </c>
      <c r="E152" t="s">
        <v>421</v>
      </c>
      <c r="F152" t="s">
        <v>422</v>
      </c>
      <c r="G152" t="s">
        <v>299</v>
      </c>
      <c r="H152" s="41">
        <v>44797</v>
      </c>
      <c r="I152" t="s">
        <v>350</v>
      </c>
      <c r="J152" s="41">
        <v>44802</v>
      </c>
      <c r="K152">
        <v>5</v>
      </c>
      <c r="L152">
        <v>3</v>
      </c>
      <c r="M152" t="s">
        <v>432</v>
      </c>
    </row>
    <row r="153" spans="1:13" x14ac:dyDescent="0.25">
      <c r="A153" t="s">
        <v>68</v>
      </c>
      <c r="B153" t="s">
        <v>69</v>
      </c>
      <c r="C153">
        <v>1603132922</v>
      </c>
      <c r="D153" t="s">
        <v>368</v>
      </c>
      <c r="E153" t="s">
        <v>421</v>
      </c>
      <c r="F153" t="s">
        <v>422</v>
      </c>
      <c r="G153" t="s">
        <v>300</v>
      </c>
      <c r="H153" s="41">
        <v>44804</v>
      </c>
      <c r="K153">
        <v>0</v>
      </c>
      <c r="L153">
        <v>0</v>
      </c>
      <c r="M153" t="s">
        <v>431</v>
      </c>
    </row>
    <row r="154" spans="1:13" x14ac:dyDescent="0.25">
      <c r="A154" t="s">
        <v>68</v>
      </c>
      <c r="B154" t="s">
        <v>70</v>
      </c>
      <c r="C154">
        <v>1202876122</v>
      </c>
      <c r="D154" t="s">
        <v>375</v>
      </c>
      <c r="E154" t="s">
        <v>421</v>
      </c>
      <c r="F154" t="s">
        <v>422</v>
      </c>
      <c r="G154" t="s">
        <v>301</v>
      </c>
      <c r="H154" s="41">
        <v>44805</v>
      </c>
      <c r="I154" t="s">
        <v>351</v>
      </c>
      <c r="J154" s="41">
        <v>44824</v>
      </c>
      <c r="K154">
        <v>19</v>
      </c>
      <c r="L154">
        <v>11</v>
      </c>
      <c r="M154" t="s">
        <v>432</v>
      </c>
    </row>
    <row r="155" spans="1:13" x14ac:dyDescent="0.25">
      <c r="A155" t="s">
        <v>68</v>
      </c>
      <c r="B155" t="s">
        <v>69</v>
      </c>
      <c r="C155">
        <v>1603141422</v>
      </c>
      <c r="D155" t="s">
        <v>369</v>
      </c>
      <c r="E155" t="s">
        <v>377</v>
      </c>
      <c r="F155" t="s">
        <v>423</v>
      </c>
      <c r="G155" t="s">
        <v>260</v>
      </c>
      <c r="H155" s="41">
        <v>44805</v>
      </c>
      <c r="I155" t="s">
        <v>277</v>
      </c>
      <c r="J155" s="41">
        <v>44811</v>
      </c>
      <c r="K155">
        <v>6</v>
      </c>
      <c r="L155">
        <v>4</v>
      </c>
      <c r="M155" t="s">
        <v>430</v>
      </c>
    </row>
    <row r="156" spans="1:13" x14ac:dyDescent="0.25">
      <c r="A156" t="s">
        <v>68</v>
      </c>
      <c r="B156" t="s">
        <v>71</v>
      </c>
      <c r="C156">
        <v>1104099122</v>
      </c>
      <c r="D156" t="s">
        <v>369</v>
      </c>
      <c r="E156" t="s">
        <v>377</v>
      </c>
      <c r="F156" t="s">
        <v>423</v>
      </c>
      <c r="G156" t="s">
        <v>245</v>
      </c>
      <c r="H156" s="41">
        <v>44805</v>
      </c>
      <c r="I156" t="s">
        <v>264</v>
      </c>
      <c r="J156" s="41">
        <v>44812</v>
      </c>
      <c r="K156">
        <v>7</v>
      </c>
      <c r="L156">
        <v>5</v>
      </c>
      <c r="M156" t="s">
        <v>430</v>
      </c>
    </row>
    <row r="157" spans="1:13" x14ac:dyDescent="0.25">
      <c r="A157" t="s">
        <v>68</v>
      </c>
      <c r="B157" t="s">
        <v>69</v>
      </c>
      <c r="C157">
        <v>1603218022</v>
      </c>
      <c r="D157" t="s">
        <v>369</v>
      </c>
      <c r="E157" t="s">
        <v>377</v>
      </c>
      <c r="F157" t="s">
        <v>423</v>
      </c>
      <c r="G157" t="s">
        <v>261</v>
      </c>
      <c r="H157" s="41">
        <v>44812</v>
      </c>
      <c r="I157" t="s">
        <v>278</v>
      </c>
      <c r="J157" s="41">
        <v>44817</v>
      </c>
      <c r="K157">
        <v>5</v>
      </c>
      <c r="L157">
        <v>3</v>
      </c>
      <c r="M157" t="s">
        <v>430</v>
      </c>
    </row>
    <row r="158" spans="1:13" x14ac:dyDescent="0.25">
      <c r="A158" t="s">
        <v>68</v>
      </c>
      <c r="B158" t="s">
        <v>69</v>
      </c>
      <c r="C158">
        <v>1603262122</v>
      </c>
      <c r="D158" t="s">
        <v>368</v>
      </c>
      <c r="E158" t="s">
        <v>421</v>
      </c>
      <c r="F158" t="s">
        <v>422</v>
      </c>
      <c r="G158" t="s">
        <v>302</v>
      </c>
      <c r="H158" s="41">
        <v>44818</v>
      </c>
      <c r="I158" t="s">
        <v>352</v>
      </c>
      <c r="J158" s="41">
        <v>44830</v>
      </c>
      <c r="K158">
        <v>12</v>
      </c>
      <c r="L158">
        <v>6</v>
      </c>
      <c r="M158" t="s">
        <v>432</v>
      </c>
    </row>
    <row r="159" spans="1:13" x14ac:dyDescent="0.25">
      <c r="A159" t="s">
        <v>68</v>
      </c>
      <c r="B159" t="s">
        <v>69</v>
      </c>
      <c r="C159">
        <v>1603270522</v>
      </c>
      <c r="D159" t="s">
        <v>369</v>
      </c>
      <c r="E159" t="s">
        <v>377</v>
      </c>
      <c r="F159" t="s">
        <v>423</v>
      </c>
      <c r="G159" t="s">
        <v>262</v>
      </c>
      <c r="H159" s="41">
        <v>44818</v>
      </c>
      <c r="I159" t="s">
        <v>279</v>
      </c>
      <c r="J159" s="41">
        <v>44819</v>
      </c>
      <c r="K159">
        <v>1</v>
      </c>
      <c r="L159">
        <v>1</v>
      </c>
      <c r="M159" t="s">
        <v>430</v>
      </c>
    </row>
    <row r="160" spans="1:13" x14ac:dyDescent="0.25">
      <c r="A160" t="s">
        <v>68</v>
      </c>
      <c r="B160" t="s">
        <v>69</v>
      </c>
      <c r="C160">
        <v>1603288222</v>
      </c>
      <c r="D160" t="s">
        <v>368</v>
      </c>
      <c r="E160" t="s">
        <v>421</v>
      </c>
      <c r="F160" t="s">
        <v>422</v>
      </c>
      <c r="G160" t="s">
        <v>303</v>
      </c>
      <c r="H160" s="41">
        <v>44822</v>
      </c>
      <c r="I160" t="s">
        <v>425</v>
      </c>
      <c r="J160" s="41">
        <v>44845</v>
      </c>
      <c r="K160">
        <v>23</v>
      </c>
      <c r="L160">
        <v>15</v>
      </c>
      <c r="M160" t="s">
        <v>432</v>
      </c>
    </row>
    <row r="161" spans="1:13" x14ac:dyDescent="0.25">
      <c r="A161" t="s">
        <v>68</v>
      </c>
      <c r="B161" t="s">
        <v>70</v>
      </c>
      <c r="C161">
        <v>1203041222</v>
      </c>
      <c r="D161" t="s">
        <v>369</v>
      </c>
      <c r="E161" t="s">
        <v>377</v>
      </c>
      <c r="F161" t="s">
        <v>423</v>
      </c>
      <c r="G161" t="s">
        <v>246</v>
      </c>
      <c r="H161" s="41">
        <v>44826</v>
      </c>
      <c r="I161" t="s">
        <v>246</v>
      </c>
      <c r="J161" s="41">
        <v>44826</v>
      </c>
      <c r="K161">
        <v>0</v>
      </c>
      <c r="L161">
        <v>0</v>
      </c>
      <c r="M161" t="s">
        <v>430</v>
      </c>
    </row>
    <row r="162" spans="1:13" x14ac:dyDescent="0.25">
      <c r="A162" t="s">
        <v>68</v>
      </c>
      <c r="B162" t="s">
        <v>70</v>
      </c>
      <c r="C162">
        <v>1203041722</v>
      </c>
      <c r="D162" t="s">
        <v>369</v>
      </c>
      <c r="E162" t="s">
        <v>377</v>
      </c>
      <c r="F162" t="s">
        <v>423</v>
      </c>
      <c r="G162" t="s">
        <v>247</v>
      </c>
      <c r="H162" s="41">
        <v>44826</v>
      </c>
      <c r="I162" t="s">
        <v>247</v>
      </c>
      <c r="J162" s="41">
        <v>44826</v>
      </c>
      <c r="K162">
        <v>0</v>
      </c>
      <c r="L162">
        <v>0</v>
      </c>
      <c r="M162" t="s">
        <v>430</v>
      </c>
    </row>
    <row r="163" spans="1:13" x14ac:dyDescent="0.25">
      <c r="A163" t="s">
        <v>68</v>
      </c>
      <c r="B163" t="s">
        <v>69</v>
      </c>
      <c r="C163">
        <v>1603377822</v>
      </c>
      <c r="D163" t="s">
        <v>368</v>
      </c>
      <c r="E163" t="s">
        <v>421</v>
      </c>
      <c r="F163" t="s">
        <v>422</v>
      </c>
      <c r="G163" t="s">
        <v>304</v>
      </c>
      <c r="H163" s="41">
        <v>44831</v>
      </c>
      <c r="I163" t="s">
        <v>353</v>
      </c>
      <c r="J163" s="41">
        <v>44832</v>
      </c>
      <c r="K163">
        <v>1</v>
      </c>
      <c r="L163">
        <v>1</v>
      </c>
      <c r="M163" t="s">
        <v>432</v>
      </c>
    </row>
    <row r="164" spans="1:13" x14ac:dyDescent="0.25">
      <c r="A164" t="s">
        <v>68</v>
      </c>
      <c r="B164" t="s">
        <v>69</v>
      </c>
      <c r="C164">
        <v>1603391922</v>
      </c>
      <c r="D164" t="s">
        <v>368</v>
      </c>
      <c r="E164" t="s">
        <v>421</v>
      </c>
      <c r="F164" t="s">
        <v>422</v>
      </c>
      <c r="G164" t="s">
        <v>305</v>
      </c>
      <c r="H164" s="41">
        <v>44832</v>
      </c>
      <c r="I164" t="s">
        <v>412</v>
      </c>
      <c r="J164" s="41">
        <v>44845</v>
      </c>
      <c r="K164">
        <v>13</v>
      </c>
      <c r="L164">
        <v>8</v>
      </c>
      <c r="M164" t="s">
        <v>432</v>
      </c>
    </row>
    <row r="165" spans="1:13" x14ac:dyDescent="0.25">
      <c r="A165" t="s">
        <v>68</v>
      </c>
      <c r="B165" t="s">
        <v>71</v>
      </c>
      <c r="C165">
        <v>1104337422</v>
      </c>
      <c r="D165" t="s">
        <v>368</v>
      </c>
      <c r="E165" t="s">
        <v>421</v>
      </c>
      <c r="F165" t="s">
        <v>422</v>
      </c>
      <c r="G165" t="s">
        <v>306</v>
      </c>
      <c r="H165" s="41">
        <v>44827</v>
      </c>
      <c r="I165" t="s">
        <v>354</v>
      </c>
      <c r="J165" s="41">
        <v>44833</v>
      </c>
      <c r="K165">
        <v>6</v>
      </c>
      <c r="L165">
        <v>4</v>
      </c>
      <c r="M165" t="s">
        <v>432</v>
      </c>
    </row>
    <row r="166" spans="1:13" x14ac:dyDescent="0.25">
      <c r="A166" t="s">
        <v>68</v>
      </c>
      <c r="B166" t="s">
        <v>69</v>
      </c>
      <c r="C166">
        <v>1603489822</v>
      </c>
      <c r="D166" t="s">
        <v>369</v>
      </c>
      <c r="E166" t="s">
        <v>377</v>
      </c>
      <c r="F166" t="s">
        <v>423</v>
      </c>
      <c r="G166" t="s">
        <v>387</v>
      </c>
      <c r="H166" s="41">
        <v>44844</v>
      </c>
      <c r="I166" t="s">
        <v>413</v>
      </c>
      <c r="J166" s="41">
        <v>44848</v>
      </c>
      <c r="K166">
        <v>4</v>
      </c>
      <c r="L166">
        <v>4</v>
      </c>
      <c r="M166" t="s">
        <v>430</v>
      </c>
    </row>
    <row r="167" spans="1:13" x14ac:dyDescent="0.25">
      <c r="A167" t="s">
        <v>68</v>
      </c>
      <c r="B167" t="s">
        <v>69</v>
      </c>
      <c r="C167">
        <v>1603542322</v>
      </c>
      <c r="D167" t="s">
        <v>375</v>
      </c>
      <c r="E167" t="s">
        <v>421</v>
      </c>
      <c r="F167" t="s">
        <v>422</v>
      </c>
      <c r="G167" t="s">
        <v>389</v>
      </c>
      <c r="H167" s="41">
        <v>44848</v>
      </c>
      <c r="K167">
        <v>0</v>
      </c>
      <c r="L167">
        <v>0</v>
      </c>
      <c r="M167" t="s">
        <v>431</v>
      </c>
    </row>
    <row r="168" spans="1:13" x14ac:dyDescent="0.25">
      <c r="A168" t="s">
        <v>68</v>
      </c>
      <c r="B168" t="s">
        <v>69</v>
      </c>
      <c r="C168">
        <v>1603542222</v>
      </c>
      <c r="D168" t="s">
        <v>368</v>
      </c>
      <c r="E168" t="s">
        <v>421</v>
      </c>
      <c r="F168" t="s">
        <v>422</v>
      </c>
      <c r="G168" t="s">
        <v>388</v>
      </c>
      <c r="H168" s="41">
        <v>44848</v>
      </c>
      <c r="I168" t="s">
        <v>414</v>
      </c>
      <c r="J168" s="41">
        <v>44858</v>
      </c>
      <c r="K168">
        <v>10</v>
      </c>
      <c r="L168">
        <v>6</v>
      </c>
      <c r="M168" t="s">
        <v>432</v>
      </c>
    </row>
    <row r="169" spans="1:13" x14ac:dyDescent="0.25">
      <c r="A169" t="s">
        <v>68</v>
      </c>
      <c r="B169" t="s">
        <v>69</v>
      </c>
      <c r="C169">
        <v>1603548122</v>
      </c>
      <c r="D169" t="s">
        <v>368</v>
      </c>
      <c r="E169" t="s">
        <v>421</v>
      </c>
      <c r="F169" t="s">
        <v>422</v>
      </c>
      <c r="G169" t="s">
        <v>393</v>
      </c>
      <c r="H169" s="41">
        <v>44851</v>
      </c>
      <c r="K169">
        <v>0</v>
      </c>
      <c r="L169">
        <v>0</v>
      </c>
      <c r="M169" t="s">
        <v>431</v>
      </c>
    </row>
    <row r="170" spans="1:13" x14ac:dyDescent="0.25">
      <c r="A170" t="s">
        <v>68</v>
      </c>
      <c r="B170" t="s">
        <v>69</v>
      </c>
      <c r="C170">
        <v>1603547422</v>
      </c>
      <c r="D170" t="s">
        <v>369</v>
      </c>
      <c r="E170" t="s">
        <v>421</v>
      </c>
      <c r="F170" t="s">
        <v>422</v>
      </c>
      <c r="G170" t="s">
        <v>394</v>
      </c>
      <c r="H170" s="41">
        <v>44851</v>
      </c>
      <c r="I170" t="s">
        <v>416</v>
      </c>
      <c r="J170" s="41">
        <v>44852</v>
      </c>
      <c r="K170">
        <v>1</v>
      </c>
      <c r="L170">
        <v>1</v>
      </c>
      <c r="M170" t="s">
        <v>432</v>
      </c>
    </row>
    <row r="171" spans="1:13" x14ac:dyDescent="0.25">
      <c r="A171" t="s">
        <v>68</v>
      </c>
      <c r="B171" t="s">
        <v>69</v>
      </c>
      <c r="C171">
        <v>1603557822</v>
      </c>
      <c r="D171" t="s">
        <v>368</v>
      </c>
      <c r="E171" t="s">
        <v>421</v>
      </c>
      <c r="F171" t="s">
        <v>422</v>
      </c>
      <c r="G171" t="s">
        <v>392</v>
      </c>
      <c r="H171" s="41">
        <v>44851</v>
      </c>
      <c r="I171" t="s">
        <v>415</v>
      </c>
      <c r="J171" s="41">
        <v>44852</v>
      </c>
      <c r="K171">
        <v>1</v>
      </c>
      <c r="L171">
        <v>1</v>
      </c>
      <c r="M171" t="s">
        <v>432</v>
      </c>
    </row>
    <row r="172" spans="1:13" x14ac:dyDescent="0.25">
      <c r="A172" t="s">
        <v>68</v>
      </c>
      <c r="B172" t="s">
        <v>70</v>
      </c>
      <c r="C172">
        <v>1203260422</v>
      </c>
      <c r="D172" t="s">
        <v>368</v>
      </c>
      <c r="E172" t="s">
        <v>421</v>
      </c>
      <c r="F172" t="s">
        <v>422</v>
      </c>
      <c r="G172" t="s">
        <v>390</v>
      </c>
      <c r="H172" s="41">
        <v>44851</v>
      </c>
      <c r="K172">
        <v>0</v>
      </c>
      <c r="L172">
        <v>0</v>
      </c>
      <c r="M172" t="s">
        <v>431</v>
      </c>
    </row>
    <row r="173" spans="1:13" x14ac:dyDescent="0.25">
      <c r="A173" t="s">
        <v>68</v>
      </c>
      <c r="B173" t="s">
        <v>70</v>
      </c>
      <c r="C173">
        <v>1203262722</v>
      </c>
      <c r="D173" t="s">
        <v>368</v>
      </c>
      <c r="E173" t="s">
        <v>421</v>
      </c>
      <c r="F173" t="s">
        <v>422</v>
      </c>
      <c r="G173" t="s">
        <v>391</v>
      </c>
      <c r="H173" s="41">
        <v>44851</v>
      </c>
      <c r="K173">
        <v>0</v>
      </c>
      <c r="L173">
        <v>0</v>
      </c>
      <c r="M173" t="s">
        <v>431</v>
      </c>
    </row>
    <row r="174" spans="1:13" x14ac:dyDescent="0.25">
      <c r="A174" t="s">
        <v>68</v>
      </c>
      <c r="B174" t="s">
        <v>70</v>
      </c>
      <c r="C174">
        <v>1203275022</v>
      </c>
      <c r="D174" t="s">
        <v>368</v>
      </c>
      <c r="E174" t="s">
        <v>421</v>
      </c>
      <c r="F174" t="s">
        <v>422</v>
      </c>
      <c r="G174" t="s">
        <v>395</v>
      </c>
      <c r="H174" s="41">
        <v>44852</v>
      </c>
      <c r="K174">
        <v>0</v>
      </c>
      <c r="L174">
        <v>0</v>
      </c>
      <c r="M174" t="s">
        <v>431</v>
      </c>
    </row>
    <row r="175" spans="1:13" x14ac:dyDescent="0.25">
      <c r="A175" t="s">
        <v>68</v>
      </c>
      <c r="B175" t="s">
        <v>69</v>
      </c>
      <c r="C175">
        <v>1603569722</v>
      </c>
      <c r="D175" t="s">
        <v>375</v>
      </c>
      <c r="E175" t="s">
        <v>421</v>
      </c>
      <c r="F175" t="s">
        <v>422</v>
      </c>
      <c r="G175" t="s">
        <v>397</v>
      </c>
      <c r="H175" s="41">
        <v>44852</v>
      </c>
      <c r="K175">
        <v>0</v>
      </c>
      <c r="L175">
        <v>0</v>
      </c>
      <c r="M175" t="s">
        <v>431</v>
      </c>
    </row>
    <row r="176" spans="1:13" x14ac:dyDescent="0.25">
      <c r="A176" t="s">
        <v>68</v>
      </c>
      <c r="B176" t="s">
        <v>69</v>
      </c>
      <c r="C176">
        <v>1603568222</v>
      </c>
      <c r="D176" t="s">
        <v>375</v>
      </c>
      <c r="E176" t="s">
        <v>421</v>
      </c>
      <c r="F176" t="s">
        <v>422</v>
      </c>
      <c r="G176" t="s">
        <v>398</v>
      </c>
      <c r="H176" s="41">
        <v>44852</v>
      </c>
      <c r="K176">
        <v>0</v>
      </c>
      <c r="L176">
        <v>0</v>
      </c>
      <c r="M176" t="s">
        <v>431</v>
      </c>
    </row>
    <row r="177" spans="1:13" x14ac:dyDescent="0.25">
      <c r="A177" t="s">
        <v>68</v>
      </c>
      <c r="B177" t="s">
        <v>72</v>
      </c>
      <c r="C177">
        <v>530036322</v>
      </c>
      <c r="D177" t="s">
        <v>368</v>
      </c>
      <c r="E177" t="s">
        <v>421</v>
      </c>
      <c r="F177" t="s">
        <v>422</v>
      </c>
      <c r="G177" t="s">
        <v>396</v>
      </c>
      <c r="H177" s="41">
        <v>44852</v>
      </c>
      <c r="K177">
        <v>0</v>
      </c>
      <c r="L177">
        <v>0</v>
      </c>
      <c r="M177" t="s">
        <v>431</v>
      </c>
    </row>
    <row r="178" spans="1:13" x14ac:dyDescent="0.25">
      <c r="A178" t="s">
        <v>68</v>
      </c>
      <c r="B178" t="s">
        <v>69</v>
      </c>
      <c r="C178">
        <v>1603583422</v>
      </c>
      <c r="D178" t="s">
        <v>368</v>
      </c>
      <c r="E178" t="s">
        <v>421</v>
      </c>
      <c r="F178" t="s">
        <v>422</v>
      </c>
      <c r="G178" t="s">
        <v>400</v>
      </c>
      <c r="H178" s="41">
        <v>44853</v>
      </c>
      <c r="I178" t="s">
        <v>417</v>
      </c>
      <c r="J178" s="41">
        <v>44855</v>
      </c>
      <c r="K178">
        <v>2</v>
      </c>
      <c r="L178">
        <v>2</v>
      </c>
      <c r="M178" t="s">
        <v>432</v>
      </c>
    </row>
    <row r="179" spans="1:13" x14ac:dyDescent="0.25">
      <c r="A179" t="s">
        <v>68</v>
      </c>
      <c r="B179" t="s">
        <v>69</v>
      </c>
      <c r="C179">
        <v>1603588922</v>
      </c>
      <c r="D179" t="s">
        <v>375</v>
      </c>
      <c r="E179" t="s">
        <v>421</v>
      </c>
      <c r="F179" t="s">
        <v>422</v>
      </c>
      <c r="G179" t="s">
        <v>399</v>
      </c>
      <c r="H179" s="41">
        <v>44853</v>
      </c>
      <c r="K179">
        <v>0</v>
      </c>
      <c r="L179">
        <v>0</v>
      </c>
      <c r="M179" t="s">
        <v>431</v>
      </c>
    </row>
    <row r="180" spans="1:13" x14ac:dyDescent="0.25">
      <c r="A180" t="s">
        <v>68</v>
      </c>
      <c r="B180" t="s">
        <v>69</v>
      </c>
      <c r="C180">
        <v>1603591022</v>
      </c>
      <c r="D180" t="s">
        <v>375</v>
      </c>
      <c r="E180" t="s">
        <v>421</v>
      </c>
      <c r="F180" t="s">
        <v>422</v>
      </c>
      <c r="G180" t="s">
        <v>401</v>
      </c>
      <c r="H180" s="41">
        <v>44853</v>
      </c>
      <c r="I180" t="s">
        <v>426</v>
      </c>
      <c r="J180" s="41">
        <v>44860</v>
      </c>
      <c r="K180">
        <v>7</v>
      </c>
      <c r="L180">
        <v>5</v>
      </c>
      <c r="M180" t="s">
        <v>432</v>
      </c>
    </row>
    <row r="181" spans="1:13" x14ac:dyDescent="0.25">
      <c r="A181" t="s">
        <v>68</v>
      </c>
      <c r="B181" t="s">
        <v>69</v>
      </c>
      <c r="C181">
        <v>1603602322</v>
      </c>
      <c r="D181" t="s">
        <v>369</v>
      </c>
      <c r="E181" t="s">
        <v>377</v>
      </c>
      <c r="F181" t="s">
        <v>423</v>
      </c>
      <c r="G181" t="s">
        <v>402</v>
      </c>
      <c r="H181" s="41">
        <v>44854</v>
      </c>
      <c r="I181" t="s">
        <v>418</v>
      </c>
      <c r="J181" s="41">
        <v>44858</v>
      </c>
      <c r="K181">
        <v>4</v>
      </c>
      <c r="L181">
        <v>2</v>
      </c>
      <c r="M181" t="s">
        <v>430</v>
      </c>
    </row>
    <row r="182" spans="1:13" x14ac:dyDescent="0.25">
      <c r="A182" t="s">
        <v>68</v>
      </c>
      <c r="B182" t="s">
        <v>69</v>
      </c>
      <c r="C182">
        <v>1603613122</v>
      </c>
      <c r="D182" t="s">
        <v>368</v>
      </c>
      <c r="E182" t="s">
        <v>421</v>
      </c>
      <c r="F182" t="s">
        <v>422</v>
      </c>
      <c r="G182" t="s">
        <v>403</v>
      </c>
      <c r="H182" s="41">
        <v>44855</v>
      </c>
      <c r="I182" t="s">
        <v>419</v>
      </c>
      <c r="J182" s="41">
        <v>44858</v>
      </c>
      <c r="K182">
        <v>3</v>
      </c>
      <c r="L182">
        <v>1</v>
      </c>
      <c r="M182" t="s">
        <v>432</v>
      </c>
    </row>
    <row r="183" spans="1:13" x14ac:dyDescent="0.25">
      <c r="A183" t="s">
        <v>68</v>
      </c>
      <c r="B183" t="s">
        <v>69</v>
      </c>
      <c r="C183">
        <v>1603619122</v>
      </c>
      <c r="D183" t="s">
        <v>375</v>
      </c>
      <c r="E183" t="s">
        <v>421</v>
      </c>
      <c r="F183" t="s">
        <v>422</v>
      </c>
      <c r="G183" t="s">
        <v>404</v>
      </c>
      <c r="H183" s="41">
        <v>44856</v>
      </c>
      <c r="K183">
        <v>0</v>
      </c>
      <c r="L183">
        <v>0</v>
      </c>
      <c r="M183" t="s">
        <v>431</v>
      </c>
    </row>
    <row r="184" spans="1:13" x14ac:dyDescent="0.25">
      <c r="A184" t="s">
        <v>68</v>
      </c>
      <c r="B184" t="s">
        <v>70</v>
      </c>
      <c r="C184">
        <v>1203326722</v>
      </c>
      <c r="D184" t="s">
        <v>368</v>
      </c>
      <c r="E184" t="s">
        <v>421</v>
      </c>
      <c r="F184" t="s">
        <v>422</v>
      </c>
      <c r="G184" t="s">
        <v>405</v>
      </c>
      <c r="H184" s="41">
        <v>44858</v>
      </c>
      <c r="K184">
        <v>0</v>
      </c>
      <c r="L184">
        <v>0</v>
      </c>
      <c r="M184" t="s">
        <v>431</v>
      </c>
    </row>
    <row r="185" spans="1:13" x14ac:dyDescent="0.25">
      <c r="A185" t="s">
        <v>68</v>
      </c>
      <c r="B185" t="s">
        <v>69</v>
      </c>
      <c r="C185">
        <v>1603683622</v>
      </c>
      <c r="D185" t="s">
        <v>368</v>
      </c>
      <c r="E185" t="s">
        <v>377</v>
      </c>
      <c r="F185" t="s">
        <v>423</v>
      </c>
      <c r="G185" t="s">
        <v>406</v>
      </c>
      <c r="H185" s="41">
        <v>44861</v>
      </c>
      <c r="K185">
        <v>0</v>
      </c>
      <c r="L185">
        <v>0</v>
      </c>
      <c r="M185" t="s">
        <v>431</v>
      </c>
    </row>
    <row r="186" spans="1:13" x14ac:dyDescent="0.25">
      <c r="A186" t="s">
        <v>68</v>
      </c>
      <c r="B186" t="s">
        <v>69</v>
      </c>
      <c r="C186">
        <v>1603695822</v>
      </c>
      <c r="D186" t="s">
        <v>368</v>
      </c>
      <c r="E186" t="s">
        <v>421</v>
      </c>
      <c r="F186" t="s">
        <v>422</v>
      </c>
      <c r="G186" t="s">
        <v>408</v>
      </c>
      <c r="H186" s="41">
        <v>44862</v>
      </c>
      <c r="K186">
        <v>0</v>
      </c>
      <c r="L186">
        <v>0</v>
      </c>
      <c r="M186" t="s">
        <v>431</v>
      </c>
    </row>
    <row r="187" spans="1:13" x14ac:dyDescent="0.25">
      <c r="A187" t="s">
        <v>68</v>
      </c>
      <c r="B187" t="s">
        <v>69</v>
      </c>
      <c r="C187">
        <v>1603691222</v>
      </c>
      <c r="D187" t="s">
        <v>368</v>
      </c>
      <c r="E187" t="s">
        <v>421</v>
      </c>
      <c r="F187" t="s">
        <v>422</v>
      </c>
      <c r="G187" t="s">
        <v>407</v>
      </c>
      <c r="H187" s="41">
        <v>44862</v>
      </c>
      <c r="K187">
        <v>0</v>
      </c>
      <c r="L187">
        <v>0</v>
      </c>
      <c r="M187" t="s">
        <v>431</v>
      </c>
    </row>
    <row r="188" spans="1:13" x14ac:dyDescent="0.25">
      <c r="A188" t="s">
        <v>68</v>
      </c>
      <c r="B188" t="s">
        <v>69</v>
      </c>
      <c r="C188">
        <v>1603701922</v>
      </c>
      <c r="D188" t="s">
        <v>369</v>
      </c>
      <c r="E188" t="s">
        <v>421</v>
      </c>
      <c r="F188" t="s">
        <v>422</v>
      </c>
      <c r="G188" t="s">
        <v>409</v>
      </c>
      <c r="H188" s="41">
        <v>44863</v>
      </c>
      <c r="K188">
        <v>0</v>
      </c>
      <c r="L188">
        <v>0</v>
      </c>
      <c r="M188" t="s">
        <v>431</v>
      </c>
    </row>
    <row r="189" spans="1:13" x14ac:dyDescent="0.25">
      <c r="A189" t="s">
        <v>68</v>
      </c>
      <c r="B189" t="s">
        <v>69</v>
      </c>
      <c r="C189">
        <v>1603703822</v>
      </c>
      <c r="D189" t="s">
        <v>368</v>
      </c>
      <c r="E189" t="s">
        <v>421</v>
      </c>
      <c r="F189" t="s">
        <v>422</v>
      </c>
      <c r="G189" t="s">
        <v>410</v>
      </c>
      <c r="H189" s="41">
        <v>44865</v>
      </c>
      <c r="K189">
        <v>0</v>
      </c>
      <c r="L189">
        <v>0</v>
      </c>
      <c r="M189" t="s">
        <v>431</v>
      </c>
    </row>
    <row r="190" spans="1:13" x14ac:dyDescent="0.25">
      <c r="A190" t="s">
        <v>68</v>
      </c>
      <c r="B190" t="s">
        <v>69</v>
      </c>
      <c r="C190">
        <v>1603704522</v>
      </c>
      <c r="D190" t="s">
        <v>368</v>
      </c>
      <c r="E190" t="s">
        <v>421</v>
      </c>
      <c r="F190" t="s">
        <v>422</v>
      </c>
      <c r="G190" t="s">
        <v>411</v>
      </c>
      <c r="H190" s="41">
        <v>44865</v>
      </c>
      <c r="K190">
        <v>0</v>
      </c>
      <c r="L190">
        <v>0</v>
      </c>
      <c r="M190" t="s">
        <v>431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del Indicador</vt:lpstr>
      <vt:lpstr>Descriptor-Homologación </vt:lpstr>
      <vt:lpstr>Base de Datos MEI Reclamos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spensiones</dc:creator>
  <cp:lastModifiedBy>spensiones</cp:lastModifiedBy>
  <cp:lastPrinted>2022-05-06T17:00:46Z</cp:lastPrinted>
  <dcterms:created xsi:type="dcterms:W3CDTF">2019-07-09T13:02:35Z</dcterms:created>
  <dcterms:modified xsi:type="dcterms:W3CDTF">2022-11-11T19:39:08Z</dcterms:modified>
</cp:coreProperties>
</file>