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soto\Desktop\"/>
    </mc:Choice>
  </mc:AlternateContent>
  <xr:revisionPtr revIDLastSave="0" documentId="13_ncr:1_{9B74FE31-391F-4204-8A7C-701C0DA914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men del indicador" sheetId="3" r:id="rId1"/>
    <sheet name="Reclamos servicio al 30.04.22" sheetId="1" r:id="rId2"/>
    <sheet name="Tabla de homologación y notas" sheetId="2" r:id="rId3"/>
  </sheets>
  <definedNames>
    <definedName name="_xlnm._FilterDatabase" localSheetId="1" hidden="1">'Reclamos servicio al 30.04.22'!$A$1:$E$18</definedName>
    <definedName name="valida">#REF!</definedName>
  </definedNames>
  <calcPr calcId="191028"/>
  <pivotCaches>
    <pivotCache cacheId="3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3" l="1"/>
  <c r="D25" i="3"/>
  <c r="D26" i="3"/>
  <c r="D27" i="3"/>
  <c r="C28" i="3"/>
  <c r="C27" i="3"/>
  <c r="C26" i="3"/>
  <c r="C25" i="3"/>
  <c r="C24" i="3"/>
  <c r="B28" i="3"/>
  <c r="B27" i="3"/>
  <c r="B26" i="3"/>
  <c r="B25" i="3"/>
  <c r="B24" i="3"/>
  <c r="B23" i="3"/>
  <c r="D28" i="3" l="1"/>
</calcChain>
</file>

<file path=xl/sharedStrings.xml><?xml version="1.0" encoding="utf-8"?>
<sst xmlns="http://schemas.openxmlformats.org/spreadsheetml/2006/main" count="141" uniqueCount="73">
  <si>
    <t>N° Atención</t>
  </si>
  <si>
    <t>Fecha de creación</t>
  </si>
  <si>
    <t>Fecha cambio de estado</t>
  </si>
  <si>
    <t>Bien/Servicio que aplica</t>
  </si>
  <si>
    <t>Estado</t>
  </si>
  <si>
    <t>ID respuesta</t>
  </si>
  <si>
    <t>CAS-135416-W0X4L3</t>
  </si>
  <si>
    <t>Reclamo al servicio</t>
  </si>
  <si>
    <t>Resuelto</t>
  </si>
  <si>
    <t>CAS-135458-M4L7F1</t>
  </si>
  <si>
    <t>CAS-135475-K5M6D3</t>
  </si>
  <si>
    <t>CAS-135477-F8T3W9</t>
  </si>
  <si>
    <t>CAS-135480-D1G9D6</t>
  </si>
  <si>
    <t>CAS-135491-X5W8J9</t>
  </si>
  <si>
    <t>CAS-135508-F3C2H3</t>
  </si>
  <si>
    <t>CAS-135511-R1Y6P6</t>
  </si>
  <si>
    <t>CAS-135514-G5Z6N5</t>
  </si>
  <si>
    <t>CAS-135641-G5X1K0</t>
  </si>
  <si>
    <t>CAS-135651-D9N9W8</t>
  </si>
  <si>
    <t>CAS-135750-L4Z5N1</t>
  </si>
  <si>
    <t>CAS-135758-T5G7C2</t>
  </si>
  <si>
    <t>CAS-135838-B2W7Y8</t>
  </si>
  <si>
    <t>CAS-135845-R3N6L3</t>
  </si>
  <si>
    <t>CAS-135903-S3Y0S8</t>
  </si>
  <si>
    <t>CAS-135904-L2R2H9</t>
  </si>
  <si>
    <t>Tabla de homologación de campos</t>
  </si>
  <si>
    <t>Homologación</t>
  </si>
  <si>
    <t>Columna A</t>
  </si>
  <si>
    <t>Código único de identificación (ID) del reclamo</t>
  </si>
  <si>
    <t>Columna B</t>
  </si>
  <si>
    <t>Actuaciones, atenciones o productos (bien y/o servicios) que aplica</t>
  </si>
  <si>
    <t>Subcategoría columna B</t>
  </si>
  <si>
    <t>Atenciones</t>
  </si>
  <si>
    <t>Columna C</t>
  </si>
  <si>
    <t>Fecha de ingreso del reclamo</t>
  </si>
  <si>
    <t>Columna D</t>
  </si>
  <si>
    <t>Fecha de respuesta</t>
  </si>
  <si>
    <t>Columna E</t>
  </si>
  <si>
    <t>N° de oficio o identificación del documento en que se contiene la respuesta</t>
  </si>
  <si>
    <t>Columna F</t>
  </si>
  <si>
    <t>Estado del reclamo</t>
  </si>
  <si>
    <t>Subcategoría columna F</t>
  </si>
  <si>
    <t>Respondido</t>
  </si>
  <si>
    <t>Activo</t>
  </si>
  <si>
    <t>En análisis</t>
  </si>
  <si>
    <t>* La subcategoría "Resuelto" de la columna F "Estado", corresponde a cuando el Servicio da una respuesta resolutiva al ciudadano que ingresó el requerimiento.</t>
  </si>
  <si>
    <t>* Cabe mencionar que durante el año 2022 no hubo reclamos derivados a otros Servicios por tratarse de materias que no son de competencia de la Superintendencia de Educación. Además, no se consideran los reclamos relacionados con la Ley N° 20.285, sobre Acceso a la Información Pública, y con la Ley 19.886 de Bases sobre Contratos Administrativos sobre Contratos de Suministro y Prestación de Servicios.</t>
  </si>
  <si>
    <t>Nombre original según descarga sistema de registro</t>
  </si>
  <si>
    <t xml:space="preserve">Resumen indicador </t>
  </si>
  <si>
    <t>Porcentaje de reclamos al Servicio respondidos</t>
  </si>
  <si>
    <t>Cálculo denominador: "Total de reclamos recibidos al año t"</t>
  </si>
  <si>
    <t>Cálculo numerador: "Número de reclamos respondidos en año t"</t>
  </si>
  <si>
    <t>Etiquetas de fila</t>
  </si>
  <si>
    <t>ene</t>
  </si>
  <si>
    <t>feb</t>
  </si>
  <si>
    <t>mar</t>
  </si>
  <si>
    <t>abr</t>
  </si>
  <si>
    <t>dic</t>
  </si>
  <si>
    <t>Total general</t>
  </si>
  <si>
    <t>Mes</t>
  </si>
  <si>
    <t>Número de Reclamos al año t</t>
  </si>
  <si>
    <t>Número de respuestas en el año t</t>
  </si>
  <si>
    <t>% de Reclamos respondidos al año t</t>
  </si>
  <si>
    <t>TOTAL</t>
  </si>
  <si>
    <t>Cuenta de N° Atención</t>
  </si>
  <si>
    <t>2021</t>
  </si>
  <si>
    <t>2022</t>
  </si>
  <si>
    <t>Cuadro resumen 2022 (acumulado)</t>
  </si>
  <si>
    <t>Diciembre 2021</t>
  </si>
  <si>
    <t>Enero 2022</t>
  </si>
  <si>
    <t>Febrero 2022</t>
  </si>
  <si>
    <t>Marzo 2022</t>
  </si>
  <si>
    <t>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</si>
</sst>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FFFF"/>
      <name val="Gobcl"/>
    </font>
    <font>
      <sz val="10"/>
      <color theme="1"/>
      <name val="Gobcl"/>
    </font>
    <font>
      <sz val="10"/>
      <name val="Gobcl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FFFFFF"/>
      <name val="Gobcl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9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0" borderId="0"/>
    <xf numFmtId="0" fontId="1" fillId="0" borderId="0"/>
    <xf numFmtId="0" fontId="27" fillId="0" borderId="0"/>
    <xf numFmtId="9" fontId="27" fillId="0" borderId="0" applyFont="0" applyFill="0" applyBorder="0" applyAlignment="0" applyProtection="0"/>
  </cellStyleXfs>
  <cellXfs count="38">
    <xf numFmtId="0" fontId="19" fillId="0" borderId="0" xfId="0" applyFont="1"/>
    <xf numFmtId="0" fontId="22" fillId="0" borderId="0" xfId="43" applyFont="1" applyAlignment="1">
      <alignment vertical="center"/>
    </xf>
    <xf numFmtId="0" fontId="23" fillId="0" borderId="10" xfId="43" applyFont="1" applyBorder="1" applyAlignment="1">
      <alignment horizontal="center" vertical="center"/>
    </xf>
    <xf numFmtId="0" fontId="23" fillId="0" borderId="10" xfId="43" applyFont="1" applyBorder="1" applyAlignment="1">
      <alignment vertical="center"/>
    </xf>
    <xf numFmtId="0" fontId="22" fillId="0" borderId="10" xfId="43" applyFont="1" applyBorder="1" applyAlignment="1">
      <alignment vertical="center"/>
    </xf>
    <xf numFmtId="0" fontId="22" fillId="0" borderId="10" xfId="43" applyFont="1" applyBorder="1" applyAlignment="1">
      <alignment vertical="center" wrapText="1"/>
    </xf>
    <xf numFmtId="0" fontId="23" fillId="0" borderId="10" xfId="43" applyFont="1" applyBorder="1" applyAlignment="1">
      <alignment vertical="center" wrapText="1"/>
    </xf>
    <xf numFmtId="0" fontId="22" fillId="0" borderId="10" xfId="43" applyFont="1" applyBorder="1" applyAlignment="1">
      <alignment horizontal="left" vertical="center" wrapText="1"/>
    </xf>
    <xf numFmtId="0" fontId="24" fillId="0" borderId="0" xfId="0" applyFont="1" applyFill="1"/>
    <xf numFmtId="0" fontId="26" fillId="0" borderId="0" xfId="0" applyFont="1" applyFill="1"/>
    <xf numFmtId="14" fontId="26" fillId="0" borderId="0" xfId="0" applyNumberFormat="1" applyFont="1" applyFill="1"/>
    <xf numFmtId="49" fontId="25" fillId="0" borderId="10" xfId="0" applyNumberFormat="1" applyFont="1" applyFill="1" applyBorder="1"/>
    <xf numFmtId="14" fontId="25" fillId="0" borderId="10" xfId="0" applyNumberFormat="1" applyFont="1" applyFill="1" applyBorder="1"/>
    <xf numFmtId="0" fontId="26" fillId="0" borderId="10" xfId="0" applyFont="1" applyFill="1" applyBorder="1"/>
    <xf numFmtId="49" fontId="26" fillId="0" borderId="10" xfId="0" applyNumberFormat="1" applyFont="1" applyFill="1" applyBorder="1"/>
    <xf numFmtId="14" fontId="26" fillId="0" borderId="10" xfId="0" applyNumberFormat="1" applyFont="1" applyFill="1" applyBorder="1"/>
    <xf numFmtId="0" fontId="23" fillId="0" borderId="10" xfId="43" applyFont="1" applyBorder="1" applyAlignment="1">
      <alignment horizontal="center" vertical="center" wrapText="1"/>
    </xf>
    <xf numFmtId="0" fontId="27" fillId="0" borderId="0" xfId="44"/>
    <xf numFmtId="0" fontId="28" fillId="0" borderId="0" xfId="44" applyFont="1"/>
    <xf numFmtId="0" fontId="28" fillId="0" borderId="0" xfId="44" applyFont="1" applyAlignment="1">
      <alignment horizontal="left"/>
    </xf>
    <xf numFmtId="0" fontId="20" fillId="0" borderId="0" xfId="44" applyFont="1" applyAlignment="1">
      <alignment horizontal="center" vertical="center" wrapText="1"/>
    </xf>
    <xf numFmtId="0" fontId="20" fillId="0" borderId="0" xfId="44" applyFont="1" applyAlignment="1">
      <alignment horizontal="center"/>
    </xf>
    <xf numFmtId="10" fontId="20" fillId="0" borderId="0" xfId="45" applyNumberFormat="1" applyFont="1" applyAlignment="1">
      <alignment horizontal="center"/>
    </xf>
    <xf numFmtId="0" fontId="28" fillId="34" borderId="11" xfId="44" applyFont="1" applyFill="1" applyBorder="1" applyAlignment="1">
      <alignment horizontal="center"/>
    </xf>
    <xf numFmtId="10" fontId="28" fillId="34" borderId="11" xfId="45" applyNumberFormat="1" applyFont="1" applyFill="1" applyBorder="1" applyAlignment="1">
      <alignment horizontal="center"/>
    </xf>
    <xf numFmtId="0" fontId="19" fillId="0" borderId="0" xfId="0" pivotButton="1" applyFont="1"/>
    <xf numFmtId="0" fontId="19" fillId="0" borderId="0" xfId="0" applyFont="1" applyAlignment="1">
      <alignment horizontal="left"/>
    </xf>
    <xf numFmtId="0" fontId="19" fillId="0" borderId="0" xfId="0" applyNumberFormat="1" applyFont="1"/>
    <xf numFmtId="14" fontId="19" fillId="0" borderId="0" xfId="0" applyNumberFormat="1" applyFont="1" applyAlignment="1">
      <alignment horizontal="left" indent="1"/>
    </xf>
    <xf numFmtId="49" fontId="20" fillId="0" borderId="0" xfId="44" applyNumberFormat="1" applyFont="1" applyAlignment="1">
      <alignment horizontal="center" vertical="center" wrapText="1"/>
    </xf>
    <xf numFmtId="9" fontId="20" fillId="0" borderId="0" xfId="44" applyNumberFormat="1" applyFont="1" applyAlignment="1">
      <alignment horizontal="center" vertical="center" wrapText="1"/>
    </xf>
    <xf numFmtId="0" fontId="29" fillId="33" borderId="10" xfId="0" applyFont="1" applyFill="1" applyBorder="1" applyAlignment="1">
      <alignment horizontal="left" vertical="center" wrapText="1"/>
    </xf>
    <xf numFmtId="14" fontId="29" fillId="33" borderId="10" xfId="0" applyNumberFormat="1" applyFont="1" applyFill="1" applyBorder="1" applyAlignment="1">
      <alignment horizontal="left" vertical="center" wrapText="1"/>
    </xf>
    <xf numFmtId="0" fontId="23" fillId="0" borderId="0" xfId="44" applyFont="1" applyAlignment="1">
      <alignment horizontal="center"/>
    </xf>
    <xf numFmtId="0" fontId="28" fillId="0" borderId="0" xfId="44" applyFont="1" applyAlignment="1">
      <alignment horizontal="center" wrapText="1"/>
    </xf>
    <xf numFmtId="0" fontId="27" fillId="0" borderId="0" xfId="44" applyAlignment="1">
      <alignment horizontal="center" vertical="center" wrapText="1"/>
    </xf>
    <xf numFmtId="0" fontId="21" fillId="0" borderId="0" xfId="43" applyFont="1" applyAlignment="1">
      <alignment horizontal="center" vertical="center"/>
    </xf>
    <xf numFmtId="0" fontId="22" fillId="0" borderId="0" xfId="43" applyFont="1" applyAlignment="1">
      <alignment horizontal="left" vertical="center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00000000-0005-0000-0000-000022000000}"/>
    <cellStyle name="Normal 3" xfId="43" xr:uid="{E39BEBAE-85E2-4C83-8AB6-AD4CC7879320}"/>
    <cellStyle name="Normal 4" xfId="44" xr:uid="{CC6E2EF1-E512-4918-9219-B9435B206BAC}"/>
    <cellStyle name="Notas" xfId="15" builtinId="10" customBuiltin="1"/>
    <cellStyle name="Porcentaje 2" xfId="45" xr:uid="{C21E8690-BAA0-45C6-A028-7B7EF952F8B8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19250" cy="533400"/>
    <xdr:pic>
      <xdr:nvPicPr>
        <xdr:cNvPr id="2" name="Imagen 1">
          <a:extLst>
            <a:ext uri="{FF2B5EF4-FFF2-40B4-BE49-F238E27FC236}">
              <a16:creationId xmlns:a16="http://schemas.microsoft.com/office/drawing/2014/main" id="{4FA65E8E-3D74-4B94-BA3B-2987846430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9250" cy="533400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therina Alejandra Rojo Carrasco" refreshedDate="44686.669120254628" createdVersion="7" refreshedVersion="7" minRefreshableVersion="3" recordCount="17" xr:uid="{4A0ED4F6-15F7-4672-B3A7-46A0C9974D21}">
  <cacheSource type="worksheet">
    <worksheetSource ref="A1:F18" sheet="Reclamos servicio al 30.04.22"/>
  </cacheSource>
  <cacheFields count="8">
    <cacheField name="N° Atención" numFmtId="49">
      <sharedItems/>
    </cacheField>
    <cacheField name="Bien/Servicio que aplica" numFmtId="0">
      <sharedItems/>
    </cacheField>
    <cacheField name="Fecha de creación" numFmtId="14">
      <sharedItems containsSemiMixedTypes="0" containsNonDate="0" containsDate="1" containsString="0" minDate="2021-12-30T00:00:00" maxDate="2022-04-22T00:00:00" count="15">
        <d v="2021-12-30T00:00:00"/>
        <d v="2022-01-18T00:00:00"/>
        <d v="2022-01-25T00:00:00"/>
        <d v="2022-01-26T00:00:00"/>
        <d v="2022-01-30T00:00:00"/>
        <d v="2022-02-18T00:00:00"/>
        <d v="2022-03-05T00:00:00"/>
        <d v="2022-03-06T00:00:00"/>
        <d v="2022-03-16T00:00:00"/>
        <d v="2022-03-17T00:00:00"/>
        <d v="2022-03-28T00:00:00"/>
        <d v="2022-03-29T00:00:00"/>
        <d v="2022-04-11T00:00:00"/>
        <d v="2022-04-12T00:00:00"/>
        <d v="2022-04-21T00:00:00"/>
      </sharedItems>
      <fieldGroup par="6" base="2">
        <rangePr groupBy="months" startDate="2021-12-30T00:00:00" endDate="2022-04-22T00:00:00"/>
        <groupItems count="14">
          <s v="&lt;30-12-2021"/>
          <s v="ene"/>
          <s v="feb"/>
          <s v="mar"/>
          <s v="abr"/>
          <s v="may"/>
          <s v="jun"/>
          <s v="jul"/>
          <s v="ago"/>
          <s v="sept"/>
          <s v="oct"/>
          <s v="nov"/>
          <s v="dic"/>
          <s v="&gt;22-04-2022"/>
        </groupItems>
      </fieldGroup>
    </cacheField>
    <cacheField name="Fecha cambio de estado" numFmtId="14">
      <sharedItems containsSemiMixedTypes="0" containsNonDate="0" containsDate="1" containsString="0" minDate="2022-01-03T00:00:00" maxDate="2022-04-26T00:00:00" count="16">
        <d v="2022-01-03T00:00:00"/>
        <d v="2022-01-20T00:00:00"/>
        <d v="2022-01-26T00:00:00"/>
        <d v="2022-01-25T00:00:00"/>
        <d v="2022-01-27T00:00:00"/>
        <d v="2022-01-31T00:00:00"/>
        <d v="2022-02-22T00:00:00"/>
        <d v="2022-03-07T00:00:00"/>
        <d v="2022-03-08T00:00:00"/>
        <d v="2022-03-17T00:00:00"/>
        <d v="2022-03-18T00:00:00"/>
        <d v="2022-03-29T00:00:00"/>
        <d v="2022-03-31T00:00:00"/>
        <d v="2022-04-11T00:00:00"/>
        <d v="2022-04-13T00:00:00"/>
        <d v="2022-04-25T00:00:00"/>
      </sharedItems>
      <fieldGroup par="7" base="3">
        <rangePr groupBy="months" startDate="2022-01-03T00:00:00" endDate="2022-04-26T00:00:00"/>
        <groupItems count="14">
          <s v="&lt;03-01-2022"/>
          <s v="ene"/>
          <s v="feb"/>
          <s v="mar"/>
          <s v="abr"/>
          <s v="may"/>
          <s v="jun"/>
          <s v="jul"/>
          <s v="ago"/>
          <s v="sept"/>
          <s v="oct"/>
          <s v="nov"/>
          <s v="dic"/>
          <s v="&gt;26-04-2022"/>
        </groupItems>
      </fieldGroup>
    </cacheField>
    <cacheField name="ID respuesta" numFmtId="49">
      <sharedItems/>
    </cacheField>
    <cacheField name="Estado" numFmtId="49">
      <sharedItems count="1">
        <s v="Resuelto"/>
      </sharedItems>
    </cacheField>
    <cacheField name="Años" numFmtId="0" databaseField="0">
      <fieldGroup base="2">
        <rangePr groupBy="years" startDate="2021-12-30T00:00:00" endDate="2022-04-22T00:00:00"/>
        <groupItems count="4">
          <s v="&lt;30-12-2021"/>
          <s v="2021"/>
          <s v="2022"/>
          <s v="&gt;22-04-2022"/>
        </groupItems>
      </fieldGroup>
    </cacheField>
    <cacheField name="Años2" numFmtId="0" databaseField="0">
      <fieldGroup base="3">
        <rangePr groupBy="years" startDate="2022-01-03T00:00:00" endDate="2022-04-26T00:00:00"/>
        <groupItems count="3">
          <s v="&lt;03-01-2022"/>
          <s v="2022"/>
          <s v="&gt;26-04-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s v="CAS-135416-W0X4L3"/>
    <s v="Reclamo al servicio"/>
    <x v="0"/>
    <x v="0"/>
    <s v="CAS-135416-W0X4L3"/>
    <x v="0"/>
  </r>
  <r>
    <s v="CAS-135458-M4L7F1"/>
    <s v="Reclamo al servicio"/>
    <x v="1"/>
    <x v="1"/>
    <s v="CAS-135458-M4L7F1"/>
    <x v="0"/>
  </r>
  <r>
    <s v="CAS-135475-K5M6D3"/>
    <s v="Reclamo al servicio"/>
    <x v="2"/>
    <x v="2"/>
    <s v="CAS-135475-K5M6D3"/>
    <x v="0"/>
  </r>
  <r>
    <s v="CAS-135477-F8T3W9"/>
    <s v="Reclamo al servicio"/>
    <x v="2"/>
    <x v="3"/>
    <s v="CAS-135477-F8T3W9"/>
    <x v="0"/>
  </r>
  <r>
    <s v="CAS-135480-D1G9D6"/>
    <s v="Reclamo al servicio"/>
    <x v="3"/>
    <x v="4"/>
    <s v="CAS-135480-D1G9D6"/>
    <x v="0"/>
  </r>
  <r>
    <s v="CAS-135491-X5W8J9"/>
    <s v="Reclamo al servicio"/>
    <x v="4"/>
    <x v="5"/>
    <s v="CAS-135491-X5W8J9"/>
    <x v="0"/>
  </r>
  <r>
    <s v="CAS-135508-F3C2H3"/>
    <s v="Reclamo al servicio"/>
    <x v="5"/>
    <x v="6"/>
    <s v="CAS-135508-F3C2H3"/>
    <x v="0"/>
  </r>
  <r>
    <s v="CAS-135511-R1Y6P6"/>
    <s v="Reclamo al servicio"/>
    <x v="6"/>
    <x v="7"/>
    <s v="CAS-135511-R1Y6P6"/>
    <x v="0"/>
  </r>
  <r>
    <s v="CAS-135514-G5Z6N5"/>
    <s v="Reclamo al servicio"/>
    <x v="7"/>
    <x v="8"/>
    <s v="CAS-135514-G5Z6N5"/>
    <x v="0"/>
  </r>
  <r>
    <s v="CAS-135641-G5X1K0"/>
    <s v="Reclamo al servicio"/>
    <x v="8"/>
    <x v="9"/>
    <s v="CAS-135641-G5X1K0"/>
    <x v="0"/>
  </r>
  <r>
    <s v="CAS-135651-D9N9W8"/>
    <s v="Reclamo al servicio"/>
    <x v="9"/>
    <x v="10"/>
    <s v="CAS-135651-D9N9W8"/>
    <x v="0"/>
  </r>
  <r>
    <s v="CAS-135750-L4Z5N1"/>
    <s v="Reclamo al servicio"/>
    <x v="10"/>
    <x v="11"/>
    <s v="CAS-135750-L4Z5N1"/>
    <x v="0"/>
  </r>
  <r>
    <s v="CAS-135758-T5G7C2"/>
    <s v="Reclamo al servicio"/>
    <x v="11"/>
    <x v="12"/>
    <s v="CAS-135758-T5G7C2"/>
    <x v="0"/>
  </r>
  <r>
    <s v="CAS-135838-B2W7Y8"/>
    <s v="Reclamo al servicio"/>
    <x v="12"/>
    <x v="13"/>
    <s v="CAS-135838-B2W7Y8"/>
    <x v="0"/>
  </r>
  <r>
    <s v="CAS-135845-R3N6L3"/>
    <s v="Reclamo al servicio"/>
    <x v="13"/>
    <x v="14"/>
    <s v="CAS-135845-R3N6L3"/>
    <x v="0"/>
  </r>
  <r>
    <s v="CAS-135903-S3Y0S8"/>
    <s v="Reclamo al servicio"/>
    <x v="14"/>
    <x v="15"/>
    <s v="CAS-135903-S3Y0S8"/>
    <x v="0"/>
  </r>
  <r>
    <s v="CAS-135904-L2R2H9"/>
    <s v="Reclamo al servicio"/>
    <x v="14"/>
    <x v="15"/>
    <s v="CAS-135904-L2R2H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6E063F-B2C7-4F91-909C-6220C6A10E82}" name="TablaDinámica3" cacheId="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D10:E16" firstHeaderRow="1" firstDataRow="1" firstDataCol="1" rowPageCount="1" colPageCount="1"/>
  <pivotFields count="8">
    <pivotField dataField="1" showAll="0"/>
    <pivotField showAll="0"/>
    <pivotField numFmtId="14" showAll="0"/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showAll="0">
      <items count="2">
        <item x="0"/>
        <item t="default"/>
      </items>
    </pivotField>
    <pivotField showAll="0" defaultSubtotal="0"/>
    <pivotField axis="axisRow" showAll="0">
      <items count="4">
        <item x="0"/>
        <item x="1"/>
        <item x="2"/>
        <item t="default"/>
      </items>
    </pivotField>
  </pivotFields>
  <rowFields count="2">
    <field x="7"/>
    <field x="3"/>
  </rowFields>
  <rowItems count="6">
    <i>
      <x v="1"/>
    </i>
    <i r="1">
      <x v="1"/>
    </i>
    <i r="1">
      <x v="2"/>
    </i>
    <i r="1">
      <x v="3"/>
    </i>
    <i r="1">
      <x v="4"/>
    </i>
    <i t="grand">
      <x/>
    </i>
  </rowItems>
  <colItems count="1">
    <i/>
  </colItems>
  <pageFields count="1">
    <pageField fld="5" item="0" hier="-1"/>
  </pageFields>
  <dataFields count="1">
    <dataField name="Cuenta de N° Atenció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3ABBBA-B390-4D85-A30C-C46E4E202F85}" name="TablaDinámica1" cacheId="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9:B17" firstHeaderRow="1" firstDataRow="1" firstDataCol="1"/>
  <pivotFields count="8">
    <pivotField dataField="1" showAll="0"/>
    <pivotField showAll="0"/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showAll="0">
      <items count="4">
        <item x="0"/>
        <item x="1"/>
        <item x="2"/>
        <item t="default"/>
      </items>
    </pivotField>
  </pivotFields>
  <rowFields count="2">
    <field x="6"/>
    <field x="2"/>
  </rowFields>
  <rowItems count="8">
    <i>
      <x v="1"/>
    </i>
    <i r="1">
      <x v="12"/>
    </i>
    <i>
      <x v="2"/>
    </i>
    <i r="1">
      <x v="1"/>
    </i>
    <i r="1">
      <x v="2"/>
    </i>
    <i r="1">
      <x v="3"/>
    </i>
    <i r="1">
      <x v="4"/>
    </i>
    <i t="grand">
      <x/>
    </i>
  </rowItems>
  <colItems count="1">
    <i/>
  </colItems>
  <dataFields count="1">
    <dataField name="Cuenta de N° Atenció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AE7BB1-57E5-4104-B41C-B4E2D9881880}" name="Tabla135" displayName="Tabla135" ref="A22:D27" totalsRowShown="0" headerRowDxfId="5" dataDxfId="4">
  <tableColumns count="4">
    <tableColumn id="1" xr3:uid="{9ECFFF70-3064-47C5-8FE7-EB37B96AF573}" name="Mes" dataDxfId="3"/>
    <tableColumn id="2" xr3:uid="{2CA31ED5-D74B-4099-9B7C-4846495AB4EB}" name="Número de Reclamos al año t" dataDxfId="2"/>
    <tableColumn id="3" xr3:uid="{2C2A3325-8EA2-4A7F-947B-6E1F78BCD0D3}" name="Número de respuestas en el año t" dataDxfId="1"/>
    <tableColumn id="4" xr3:uid="{A470F05B-66B9-4B47-A149-9667A15E3AD5}" name="% de Reclamos respondidos al año t" dataDxfId="0">
      <calculatedColumnFormula>C23/B23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871CF-20F9-48AE-BD4C-632251C82C7E}">
  <dimension ref="A2:G32"/>
  <sheetViews>
    <sheetView showGridLines="0" tabSelected="1" view="pageLayout" zoomScale="120" zoomScaleNormal="100" zoomScalePageLayoutView="120" workbookViewId="0">
      <selection activeCell="A5" sqref="A5"/>
    </sheetView>
  </sheetViews>
  <sheetFormatPr baseColWidth="10" defaultRowHeight="12.75"/>
  <cols>
    <col min="1" max="1" width="17.85546875" style="17" bestFit="1" customWidth="1"/>
    <col min="2" max="2" width="20.42578125" style="17" customWidth="1"/>
    <col min="3" max="3" width="12.140625" style="17" customWidth="1"/>
    <col min="4" max="4" width="17.85546875" style="17" bestFit="1" customWidth="1"/>
    <col min="5" max="5" width="20.28515625" style="17" customWidth="1"/>
    <col min="6" max="16384" width="11.42578125" style="17"/>
  </cols>
  <sheetData>
    <row r="2" spans="1:7" ht="15">
      <c r="C2" s="33" t="s">
        <v>48</v>
      </c>
      <c r="D2" s="33"/>
      <c r="E2" s="33"/>
      <c r="F2" s="18"/>
      <c r="G2" s="18"/>
    </row>
    <row r="3" spans="1:7" ht="15">
      <c r="C3" s="33" t="s">
        <v>49</v>
      </c>
      <c r="D3" s="33"/>
      <c r="E3" s="33"/>
      <c r="F3" s="18"/>
      <c r="G3" s="18"/>
    </row>
    <row r="6" spans="1:7" ht="39.75" customHeight="1">
      <c r="A6" s="34" t="s">
        <v>50</v>
      </c>
      <c r="B6" s="34"/>
      <c r="D6" s="34" t="s">
        <v>51</v>
      </c>
      <c r="E6" s="34"/>
    </row>
    <row r="8" spans="1:7">
      <c r="D8" s="25" t="s">
        <v>4</v>
      </c>
      <c r="E8" t="s">
        <v>8</v>
      </c>
    </row>
    <row r="9" spans="1:7">
      <c r="A9" s="25" t="s">
        <v>52</v>
      </c>
      <c r="B9" t="s">
        <v>64</v>
      </c>
      <c r="D9"/>
      <c r="E9"/>
      <c r="F9"/>
    </row>
    <row r="10" spans="1:7">
      <c r="A10" s="26" t="s">
        <v>65</v>
      </c>
      <c r="B10" s="27">
        <v>1</v>
      </c>
      <c r="D10" s="25" t="s">
        <v>52</v>
      </c>
      <c r="E10" t="s">
        <v>64</v>
      </c>
      <c r="F10"/>
    </row>
    <row r="11" spans="1:7">
      <c r="A11" s="28" t="s">
        <v>57</v>
      </c>
      <c r="B11" s="27">
        <v>1</v>
      </c>
      <c r="D11" s="26" t="s">
        <v>66</v>
      </c>
      <c r="E11" s="27">
        <v>17</v>
      </c>
      <c r="F11"/>
    </row>
    <row r="12" spans="1:7">
      <c r="A12" s="26" t="s">
        <v>66</v>
      </c>
      <c r="B12" s="27">
        <v>16</v>
      </c>
      <c r="D12" s="28" t="s">
        <v>53</v>
      </c>
      <c r="E12" s="27">
        <v>6</v>
      </c>
      <c r="F12"/>
    </row>
    <row r="13" spans="1:7">
      <c r="A13" s="28" t="s">
        <v>53</v>
      </c>
      <c r="B13" s="27">
        <v>5</v>
      </c>
      <c r="D13" s="28" t="s">
        <v>54</v>
      </c>
      <c r="E13" s="27">
        <v>1</v>
      </c>
      <c r="F13"/>
    </row>
    <row r="14" spans="1:7">
      <c r="A14" s="28" t="s">
        <v>54</v>
      </c>
      <c r="B14" s="27">
        <v>1</v>
      </c>
      <c r="D14" s="28" t="s">
        <v>55</v>
      </c>
      <c r="E14" s="27">
        <v>6</v>
      </c>
      <c r="F14"/>
    </row>
    <row r="15" spans="1:7">
      <c r="A15" s="28" t="s">
        <v>55</v>
      </c>
      <c r="B15" s="27">
        <v>6</v>
      </c>
      <c r="D15" s="28" t="s">
        <v>56</v>
      </c>
      <c r="E15" s="27">
        <v>4</v>
      </c>
      <c r="F15"/>
    </row>
    <row r="16" spans="1:7">
      <c r="A16" s="28" t="s">
        <v>56</v>
      </c>
      <c r="B16" s="27">
        <v>4</v>
      </c>
      <c r="D16" s="26" t="s">
        <v>58</v>
      </c>
      <c r="E16" s="27">
        <v>17</v>
      </c>
      <c r="F16"/>
    </row>
    <row r="17" spans="1:6">
      <c r="A17" s="26" t="s">
        <v>58</v>
      </c>
      <c r="B17" s="27">
        <v>17</v>
      </c>
      <c r="D17"/>
      <c r="E17"/>
      <c r="F17"/>
    </row>
    <row r="18" spans="1:6">
      <c r="A18"/>
      <c r="B18"/>
      <c r="D18"/>
      <c r="E18"/>
      <c r="F18"/>
    </row>
    <row r="19" spans="1:6">
      <c r="D19"/>
      <c r="E19"/>
    </row>
    <row r="21" spans="1:6">
      <c r="A21" s="19" t="s">
        <v>67</v>
      </c>
    </row>
    <row r="22" spans="1:6" ht="48.75" customHeight="1">
      <c r="A22" s="20" t="s">
        <v>59</v>
      </c>
      <c r="B22" s="20" t="s">
        <v>60</v>
      </c>
      <c r="C22" s="20" t="s">
        <v>61</v>
      </c>
      <c r="D22" s="20" t="s">
        <v>62</v>
      </c>
    </row>
    <row r="23" spans="1:6">
      <c r="A23" s="29" t="s">
        <v>68</v>
      </c>
      <c r="B23" s="20">
        <f>GETPIVOTDATA("N° Atención",$A$9,"Fecha de creación",12,"Años",2021)</f>
        <v>1</v>
      </c>
      <c r="C23" s="20">
        <v>0</v>
      </c>
      <c r="D23" s="30">
        <v>0</v>
      </c>
    </row>
    <row r="24" spans="1:6">
      <c r="A24" s="29" t="s">
        <v>69</v>
      </c>
      <c r="B24" s="21">
        <f>GETPIVOTDATA("N° Atención",$A$9,"Fecha de creación",12,"Años",2021)+GETPIVOTDATA("N° Atención",$A$9,"Fecha de creación",1,"Años",2022)</f>
        <v>6</v>
      </c>
      <c r="C24" s="21">
        <f>+GETPIVOTDATA("N° Atención",$D$10,"Fecha cambio de estado",1,"Años2",2022)</f>
        <v>6</v>
      </c>
      <c r="D24" s="22">
        <f>C24/B24</f>
        <v>1</v>
      </c>
    </row>
    <row r="25" spans="1:6">
      <c r="A25" s="29" t="s">
        <v>70</v>
      </c>
      <c r="B25" s="21">
        <f>+GETPIVOTDATA("N° Atención",$A$9,"Fecha de creación",12,"Años",2021)+GETPIVOTDATA("N° Atención",$A$9,"Fecha de creación",1,"Años",2022)+GETPIVOTDATA("N° Atención",$A$9,"Fecha de creación",2,"Años",2022)</f>
        <v>7</v>
      </c>
      <c r="C25" s="21">
        <f>+GETPIVOTDATA("N° Atención",$D$10,"Fecha cambio de estado",1,"Años2",2022)+GETPIVOTDATA("N° Atención",$D$10,"Fecha cambio de estado",2,"Años2",2022)</f>
        <v>7</v>
      </c>
      <c r="D25" s="22">
        <f t="shared" ref="D25:D27" si="0">C25/B25</f>
        <v>1</v>
      </c>
    </row>
    <row r="26" spans="1:6">
      <c r="A26" s="29" t="s">
        <v>71</v>
      </c>
      <c r="B26" s="21">
        <f>+GETPIVOTDATA("N° Atención",$A$9,"Fecha de creación",12,"Años",2021)+GETPIVOTDATA("N° Atención",$A$9,"Fecha de creación",1,"Años",2022)+GETPIVOTDATA("N° Atención",$A$9,"Fecha de creación",2,"Años",2022)+GETPIVOTDATA("N° Atención",$A$9,"Fecha de creación",3,"Años",2022)</f>
        <v>13</v>
      </c>
      <c r="C26" s="21">
        <f>+GETPIVOTDATA("N° Atención",$D$10,"Fecha cambio de estado",1,"Años2",2022)+GETPIVOTDATA("N° Atención",$D$10,"Fecha cambio de estado",2,"Años2",2022)+GETPIVOTDATA("N° Atención",$D$10,"Fecha cambio de estado",3,"Años2",2022)</f>
        <v>13</v>
      </c>
      <c r="D26" s="22">
        <f t="shared" si="0"/>
        <v>1</v>
      </c>
    </row>
    <row r="27" spans="1:6">
      <c r="A27" s="29" t="s">
        <v>72</v>
      </c>
      <c r="B27" s="21">
        <f>+GETPIVOTDATA("N° Atención",$A$9,"Fecha de creación",12,"Años",2021)+GETPIVOTDATA("N° Atención",$A$9,"Fecha de creación",1,"Años",2022)+GETPIVOTDATA("N° Atención",$A$9,"Fecha de creación",2,"Años",2022)+GETPIVOTDATA("N° Atención",$A$9,"Fecha de creación",3,"Años",2022)+GETPIVOTDATA("N° Atención",$A$9,"Fecha de creación",4,"Años",2022)</f>
        <v>17</v>
      </c>
      <c r="C27" s="21">
        <f>+GETPIVOTDATA("N° Atención",$D$10,"Fecha cambio de estado",1,"Años2",2022)+GETPIVOTDATA("N° Atención",$D$10,"Fecha cambio de estado",2,"Años2",2022)+GETPIVOTDATA("N° Atención",$D$10,"Fecha cambio de estado",3,"Años2",2022)+GETPIVOTDATA("N° Atención",$D$10,"Fecha cambio de estado",4,"Años2",2022)</f>
        <v>17</v>
      </c>
      <c r="D27" s="22">
        <f t="shared" si="0"/>
        <v>1</v>
      </c>
    </row>
    <row r="28" spans="1:6">
      <c r="A28" s="23" t="s">
        <v>63</v>
      </c>
      <c r="B28" s="23">
        <f>GETPIVOTDATA("N° Atención",$A$9)</f>
        <v>17</v>
      </c>
      <c r="C28" s="23">
        <f>GETPIVOTDATA("N° Atención",$D$10)</f>
        <v>17</v>
      </c>
      <c r="D28" s="24">
        <f>C28/B28</f>
        <v>1</v>
      </c>
    </row>
    <row r="32" spans="1:6">
      <c r="A32" s="35"/>
      <c r="B32" s="35"/>
      <c r="C32" s="35"/>
      <c r="D32" s="35"/>
      <c r="E32" s="35"/>
    </row>
  </sheetData>
  <mergeCells count="5">
    <mergeCell ref="C2:E2"/>
    <mergeCell ref="C3:E3"/>
    <mergeCell ref="A6:B6"/>
    <mergeCell ref="D6:E6"/>
    <mergeCell ref="A32:E32"/>
  </mergeCell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workbookViewId="0">
      <selection activeCell="H30" sqref="H30"/>
    </sheetView>
  </sheetViews>
  <sheetFormatPr baseColWidth="10" defaultColWidth="9.140625" defaultRowHeight="12.75"/>
  <cols>
    <col min="1" max="1" width="19.5703125" style="9" bestFit="1" customWidth="1"/>
    <col min="2" max="2" width="20.85546875" style="9" bestFit="1" customWidth="1"/>
    <col min="3" max="3" width="16.42578125" style="10" bestFit="1" customWidth="1"/>
    <col min="4" max="4" width="21.7109375" style="10" bestFit="1" customWidth="1"/>
    <col min="5" max="5" width="19.5703125" style="9" bestFit="1" customWidth="1"/>
    <col min="6" max="6" width="14.28515625" style="9" customWidth="1"/>
    <col min="7" max="16384" width="9.140625" style="9"/>
  </cols>
  <sheetData>
    <row r="1" spans="1:6" s="8" customFormat="1">
      <c r="A1" s="31" t="s">
        <v>0</v>
      </c>
      <c r="B1" s="31" t="s">
        <v>3</v>
      </c>
      <c r="C1" s="32" t="s">
        <v>1</v>
      </c>
      <c r="D1" s="32" t="s">
        <v>2</v>
      </c>
      <c r="E1" s="31" t="s">
        <v>5</v>
      </c>
      <c r="F1" s="31" t="s">
        <v>4</v>
      </c>
    </row>
    <row r="2" spans="1:6">
      <c r="A2" s="11" t="s">
        <v>6</v>
      </c>
      <c r="B2" s="13" t="s">
        <v>7</v>
      </c>
      <c r="C2" s="12">
        <v>44560</v>
      </c>
      <c r="D2" s="12">
        <v>44564</v>
      </c>
      <c r="E2" s="11" t="s">
        <v>6</v>
      </c>
      <c r="F2" s="14" t="s">
        <v>8</v>
      </c>
    </row>
    <row r="3" spans="1:6">
      <c r="A3" s="14" t="s">
        <v>9</v>
      </c>
      <c r="B3" s="13" t="s">
        <v>7</v>
      </c>
      <c r="C3" s="15">
        <v>44579</v>
      </c>
      <c r="D3" s="15">
        <v>44581</v>
      </c>
      <c r="E3" s="14" t="s">
        <v>9</v>
      </c>
      <c r="F3" s="14" t="s">
        <v>8</v>
      </c>
    </row>
    <row r="4" spans="1:6">
      <c r="A4" s="14" t="s">
        <v>10</v>
      </c>
      <c r="B4" s="13" t="s">
        <v>7</v>
      </c>
      <c r="C4" s="15">
        <v>44586</v>
      </c>
      <c r="D4" s="15">
        <v>44587</v>
      </c>
      <c r="E4" s="14" t="s">
        <v>10</v>
      </c>
      <c r="F4" s="14" t="s">
        <v>8</v>
      </c>
    </row>
    <row r="5" spans="1:6">
      <c r="A5" s="14" t="s">
        <v>11</v>
      </c>
      <c r="B5" s="13" t="s">
        <v>7</v>
      </c>
      <c r="C5" s="15">
        <v>44586</v>
      </c>
      <c r="D5" s="15">
        <v>44586</v>
      </c>
      <c r="E5" s="14" t="s">
        <v>11</v>
      </c>
      <c r="F5" s="14" t="s">
        <v>8</v>
      </c>
    </row>
    <row r="6" spans="1:6">
      <c r="A6" s="14" t="s">
        <v>12</v>
      </c>
      <c r="B6" s="13" t="s">
        <v>7</v>
      </c>
      <c r="C6" s="15">
        <v>44587</v>
      </c>
      <c r="D6" s="15">
        <v>44588</v>
      </c>
      <c r="E6" s="14" t="s">
        <v>12</v>
      </c>
      <c r="F6" s="14" t="s">
        <v>8</v>
      </c>
    </row>
    <row r="7" spans="1:6">
      <c r="A7" s="14" t="s">
        <v>13</v>
      </c>
      <c r="B7" s="13" t="s">
        <v>7</v>
      </c>
      <c r="C7" s="15">
        <v>44591</v>
      </c>
      <c r="D7" s="15">
        <v>44592</v>
      </c>
      <c r="E7" s="14" t="s">
        <v>13</v>
      </c>
      <c r="F7" s="14" t="s">
        <v>8</v>
      </c>
    </row>
    <row r="8" spans="1:6">
      <c r="A8" s="14" t="s">
        <v>14</v>
      </c>
      <c r="B8" s="13" t="s">
        <v>7</v>
      </c>
      <c r="C8" s="15">
        <v>44610</v>
      </c>
      <c r="D8" s="15">
        <v>44614</v>
      </c>
      <c r="E8" s="14" t="s">
        <v>14</v>
      </c>
      <c r="F8" s="14" t="s">
        <v>8</v>
      </c>
    </row>
    <row r="9" spans="1:6">
      <c r="A9" s="14" t="s">
        <v>15</v>
      </c>
      <c r="B9" s="13" t="s">
        <v>7</v>
      </c>
      <c r="C9" s="15">
        <v>44625</v>
      </c>
      <c r="D9" s="15">
        <v>44627</v>
      </c>
      <c r="E9" s="14" t="s">
        <v>15</v>
      </c>
      <c r="F9" s="14" t="s">
        <v>8</v>
      </c>
    </row>
    <row r="10" spans="1:6">
      <c r="A10" s="14" t="s">
        <v>16</v>
      </c>
      <c r="B10" s="13" t="s">
        <v>7</v>
      </c>
      <c r="C10" s="15">
        <v>44626</v>
      </c>
      <c r="D10" s="15">
        <v>44628</v>
      </c>
      <c r="E10" s="14" t="s">
        <v>16</v>
      </c>
      <c r="F10" s="14" t="s">
        <v>8</v>
      </c>
    </row>
    <row r="11" spans="1:6">
      <c r="A11" s="14" t="s">
        <v>17</v>
      </c>
      <c r="B11" s="13" t="s">
        <v>7</v>
      </c>
      <c r="C11" s="15">
        <v>44636</v>
      </c>
      <c r="D11" s="15">
        <v>44637</v>
      </c>
      <c r="E11" s="14" t="s">
        <v>17</v>
      </c>
      <c r="F11" s="14" t="s">
        <v>8</v>
      </c>
    </row>
    <row r="12" spans="1:6">
      <c r="A12" s="14" t="s">
        <v>18</v>
      </c>
      <c r="B12" s="13" t="s">
        <v>7</v>
      </c>
      <c r="C12" s="15">
        <v>44637</v>
      </c>
      <c r="D12" s="15">
        <v>44638</v>
      </c>
      <c r="E12" s="14" t="s">
        <v>18</v>
      </c>
      <c r="F12" s="14" t="s">
        <v>8</v>
      </c>
    </row>
    <row r="13" spans="1:6">
      <c r="A13" s="14" t="s">
        <v>19</v>
      </c>
      <c r="B13" s="13" t="s">
        <v>7</v>
      </c>
      <c r="C13" s="15">
        <v>44648</v>
      </c>
      <c r="D13" s="15">
        <v>44649</v>
      </c>
      <c r="E13" s="14" t="s">
        <v>19</v>
      </c>
      <c r="F13" s="14" t="s">
        <v>8</v>
      </c>
    </row>
    <row r="14" spans="1:6">
      <c r="A14" s="14" t="s">
        <v>20</v>
      </c>
      <c r="B14" s="13" t="s">
        <v>7</v>
      </c>
      <c r="C14" s="15">
        <v>44649</v>
      </c>
      <c r="D14" s="15">
        <v>44651</v>
      </c>
      <c r="E14" s="14" t="s">
        <v>20</v>
      </c>
      <c r="F14" s="14" t="s">
        <v>8</v>
      </c>
    </row>
    <row r="15" spans="1:6">
      <c r="A15" s="14" t="s">
        <v>21</v>
      </c>
      <c r="B15" s="13" t="s">
        <v>7</v>
      </c>
      <c r="C15" s="15">
        <v>44662</v>
      </c>
      <c r="D15" s="15">
        <v>44662</v>
      </c>
      <c r="E15" s="14" t="s">
        <v>21</v>
      </c>
      <c r="F15" s="14" t="s">
        <v>8</v>
      </c>
    </row>
    <row r="16" spans="1:6">
      <c r="A16" s="14" t="s">
        <v>22</v>
      </c>
      <c r="B16" s="13" t="s">
        <v>7</v>
      </c>
      <c r="C16" s="15">
        <v>44663</v>
      </c>
      <c r="D16" s="15">
        <v>44664</v>
      </c>
      <c r="E16" s="14" t="s">
        <v>22</v>
      </c>
      <c r="F16" s="14" t="s">
        <v>8</v>
      </c>
    </row>
    <row r="17" spans="1:6">
      <c r="A17" s="14" t="s">
        <v>23</v>
      </c>
      <c r="B17" s="13" t="s">
        <v>7</v>
      </c>
      <c r="C17" s="15">
        <v>44672</v>
      </c>
      <c r="D17" s="15">
        <v>44676</v>
      </c>
      <c r="E17" s="14" t="s">
        <v>23</v>
      </c>
      <c r="F17" s="14" t="s">
        <v>8</v>
      </c>
    </row>
    <row r="18" spans="1:6">
      <c r="A18" s="14" t="s">
        <v>24</v>
      </c>
      <c r="B18" s="13" t="s">
        <v>7</v>
      </c>
      <c r="C18" s="15">
        <v>44672</v>
      </c>
      <c r="D18" s="15">
        <v>44676</v>
      </c>
      <c r="E18" s="14" t="s">
        <v>24</v>
      </c>
      <c r="F18" s="14" t="s">
        <v>8</v>
      </c>
    </row>
  </sheetData>
  <sortState xmlns:xlrd2="http://schemas.microsoft.com/office/spreadsheetml/2017/richdata2" ref="A2:E18">
    <sortCondition ref="C1:C18"/>
  </sortState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CCAE7-A2D6-4EE6-B352-60FCE2A6EE52}">
  <dimension ref="B1:D14"/>
  <sheetViews>
    <sheetView showGridLines="0" workbookViewId="0">
      <selection activeCell="B13" sqref="B13:D13"/>
    </sheetView>
  </sheetViews>
  <sheetFormatPr baseColWidth="10" defaultColWidth="11.42578125" defaultRowHeight="14.25"/>
  <cols>
    <col min="1" max="1" width="4.140625" style="1" customWidth="1"/>
    <col min="2" max="2" width="15.140625" style="1" customWidth="1"/>
    <col min="3" max="3" width="35.7109375" style="1" bestFit="1" customWidth="1"/>
    <col min="4" max="4" width="41.140625" style="1" customWidth="1"/>
    <col min="5" max="16384" width="11.42578125" style="1"/>
  </cols>
  <sheetData>
    <row r="1" spans="2:4" ht="15">
      <c r="B1" s="36" t="s">
        <v>25</v>
      </c>
      <c r="C1" s="36"/>
      <c r="D1" s="36"/>
    </row>
    <row r="3" spans="2:4" ht="30">
      <c r="C3" s="16" t="s">
        <v>47</v>
      </c>
      <c r="D3" s="2" t="s">
        <v>26</v>
      </c>
    </row>
    <row r="4" spans="2:4" ht="28.5">
      <c r="B4" s="3" t="s">
        <v>27</v>
      </c>
      <c r="C4" s="4" t="s">
        <v>0</v>
      </c>
      <c r="D4" s="5" t="s">
        <v>28</v>
      </c>
    </row>
    <row r="5" spans="2:4" ht="28.5">
      <c r="B5" s="3" t="s">
        <v>29</v>
      </c>
      <c r="C5" s="5" t="s">
        <v>3</v>
      </c>
      <c r="D5" s="5" t="s">
        <v>30</v>
      </c>
    </row>
    <row r="6" spans="2:4" ht="30">
      <c r="B6" s="6" t="s">
        <v>31</v>
      </c>
      <c r="C6" s="4" t="s">
        <v>7</v>
      </c>
      <c r="D6" s="7" t="s">
        <v>32</v>
      </c>
    </row>
    <row r="7" spans="2:4" ht="15">
      <c r="B7" s="3" t="s">
        <v>33</v>
      </c>
      <c r="C7" s="4" t="s">
        <v>1</v>
      </c>
      <c r="D7" s="5" t="s">
        <v>34</v>
      </c>
    </row>
    <row r="8" spans="2:4" ht="15">
      <c r="B8" s="3" t="s">
        <v>35</v>
      </c>
      <c r="C8" s="4" t="s">
        <v>2</v>
      </c>
      <c r="D8" s="5" t="s">
        <v>36</v>
      </c>
    </row>
    <row r="9" spans="2:4" ht="28.5">
      <c r="B9" s="3" t="s">
        <v>37</v>
      </c>
      <c r="C9" s="4" t="s">
        <v>5</v>
      </c>
      <c r="D9" s="5" t="s">
        <v>38</v>
      </c>
    </row>
    <row r="10" spans="2:4" ht="15">
      <c r="B10" s="3" t="s">
        <v>39</v>
      </c>
      <c r="C10" s="4" t="s">
        <v>4</v>
      </c>
      <c r="D10" s="5" t="s">
        <v>40</v>
      </c>
    </row>
    <row r="11" spans="2:4" ht="30">
      <c r="B11" s="6" t="s">
        <v>41</v>
      </c>
      <c r="C11" s="4" t="s">
        <v>8</v>
      </c>
      <c r="D11" s="5" t="s">
        <v>42</v>
      </c>
    </row>
    <row r="12" spans="2:4" ht="30">
      <c r="B12" s="6" t="s">
        <v>41</v>
      </c>
      <c r="C12" s="4" t="s">
        <v>43</v>
      </c>
      <c r="D12" s="5" t="s">
        <v>44</v>
      </c>
    </row>
    <row r="13" spans="2:4" ht="107.25" customHeight="1">
      <c r="B13" s="37" t="s">
        <v>46</v>
      </c>
      <c r="C13" s="37"/>
      <c r="D13" s="37"/>
    </row>
    <row r="14" spans="2:4" ht="48.75" customHeight="1">
      <c r="B14" s="37" t="s">
        <v>45</v>
      </c>
      <c r="C14" s="37"/>
      <c r="D14" s="37"/>
    </row>
  </sheetData>
  <mergeCells count="3">
    <mergeCell ref="B1:D1"/>
    <mergeCell ref="B13:D13"/>
    <mergeCell ref="B14:D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del indicador</vt:lpstr>
      <vt:lpstr>Reclamos servicio al 30.04.22</vt:lpstr>
      <vt:lpstr>Tabla de homologación y notas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de exportación de cuadrícula</dc:title>
  <dc:subject/>
  <dc:creator>Cinhtia Daniela Gutiérrez Piña</dc:creator>
  <cp:keywords/>
  <dc:description>Exportado de Microsoft Dynamics CRM: lunes, 02 de mayo de 2022 11:06:21</dc:description>
  <cp:lastModifiedBy>Carlos Andrés Soto Gajardo</cp:lastModifiedBy>
  <cp:revision/>
  <dcterms:created xsi:type="dcterms:W3CDTF">2022-05-02T16:01:54Z</dcterms:created>
  <dcterms:modified xsi:type="dcterms:W3CDTF">2022-05-05T21:21:27Z</dcterms:modified>
  <cp:category>Atenciones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5.0.9690.2839</vt:lpwstr>
  </property>
</Properties>
</file>