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H:\indicadores mei\mei 2022\mei reclamos\reclamos diciembre 2022\"/>
    </mc:Choice>
  </mc:AlternateContent>
  <xr:revisionPtr revIDLastSave="0" documentId="8_{48B6CCA9-EBE7-4D29-B4BF-B5691144D748}" xr6:coauthVersionLast="47" xr6:coauthVersionMax="47" xr10:uidLastSave="{00000000-0000-0000-0000-000000000000}"/>
  <bookViews>
    <workbookView xWindow="-120" yWindow="-120" windowWidth="29040" windowHeight="15840" xr2:uid="{3F673D2C-7215-49C5-87D5-30ADB88E3A5A}"/>
  </bookViews>
  <sheets>
    <sheet name="Resumen del Indicador" sheetId="4" r:id="rId1"/>
    <sheet name="Descriptor-Homologación " sheetId="3" r:id="rId2"/>
    <sheet name="BBDD Reclamos Respondidos" sheetId="5" r:id="rId3"/>
  </sheets>
  <definedNames>
    <definedName name="_xlnm._FilterDatabase" localSheetId="2" hidden="1">'BBDD Reclamos Respondidos'!$A$1:$L$254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 l="1"/>
  <c r="C15" i="4" s="1"/>
  <c r="C16" i="4" s="1"/>
  <c r="C17" i="4" s="1"/>
  <c r="C18" i="4" s="1"/>
  <c r="C19" i="4" s="1"/>
  <c r="C20" i="4" s="1"/>
  <c r="C21" i="4" s="1"/>
  <c r="C22" i="4" s="1"/>
  <c r="C23" i="4" s="1"/>
  <c r="C24" i="4" s="1"/>
  <c r="C25" i="4" s="1"/>
  <c r="D15" i="4"/>
  <c r="D16" i="4" s="1"/>
  <c r="D17" i="4" s="1"/>
  <c r="D18" i="4" s="1"/>
  <c r="D19" i="4" s="1"/>
  <c r="D20" i="4" s="1"/>
  <c r="D21" i="4" s="1"/>
  <c r="D22" i="4" s="1"/>
  <c r="D23" i="4" s="1"/>
  <c r="D24" i="4" s="1"/>
  <c r="D25" i="4" s="1"/>
  <c r="E9" i="4" l="1"/>
  <c r="F4" i="4" s="1"/>
  <c r="D26" i="4" l="1"/>
  <c r="C9" i="4" l="1"/>
  <c r="F3" i="4" s="1"/>
  <c r="E25" i="4" l="1"/>
  <c r="E17" i="4"/>
  <c r="E16" i="4"/>
  <c r="E14" i="4"/>
  <c r="E15" i="4"/>
  <c r="C10" i="4"/>
  <c r="E24" i="4" l="1"/>
  <c r="C26" i="4"/>
  <c r="E23" i="4"/>
  <c r="E18" i="4"/>
  <c r="E19" i="4"/>
  <c r="G3" i="4"/>
  <c r="E22" i="4" l="1"/>
  <c r="E21" i="4"/>
  <c r="E20" i="4"/>
  <c r="E26" i="4"/>
</calcChain>
</file>

<file path=xl/sharedStrings.xml><?xml version="1.0" encoding="utf-8"?>
<sst xmlns="http://schemas.openxmlformats.org/spreadsheetml/2006/main" count="1846" uniqueCount="560">
  <si>
    <t>Nombre del indicador</t>
  </si>
  <si>
    <t>Fórmula</t>
  </si>
  <si>
    <t>N/A</t>
  </si>
  <si>
    <t>Descriptor de Campos Base de Datos</t>
  </si>
  <si>
    <t>Mide</t>
  </si>
  <si>
    <t>(Número de reclamos respondidos en año t / Total de reclamos recibidos al año t)*100</t>
  </si>
  <si>
    <t>Año</t>
  </si>
  <si>
    <t>Numerador</t>
  </si>
  <si>
    <t>Denominador</t>
  </si>
  <si>
    <t>Unidad de medida</t>
  </si>
  <si>
    <t>Porcentaje</t>
  </si>
  <si>
    <t>VALORES OPERANDOS</t>
  </si>
  <si>
    <t>RESULTADO DEL INDICADOR</t>
  </si>
  <si>
    <t>Enero</t>
  </si>
  <si>
    <t>Febrero</t>
  </si>
  <si>
    <t>Marzo</t>
  </si>
  <si>
    <t>Abril</t>
  </si>
  <si>
    <t>Mayo</t>
  </si>
  <si>
    <t>Junio</t>
  </si>
  <si>
    <t>Julio</t>
  </si>
  <si>
    <t>% Reclamos respondidos al año t (por mes)</t>
  </si>
  <si>
    <t>Agosto</t>
  </si>
  <si>
    <t>Total</t>
  </si>
  <si>
    <t>Cuadro Resumen del Periodo</t>
  </si>
  <si>
    <t>Campo (columna) Base de Datos</t>
  </si>
  <si>
    <t>Mes</t>
  </si>
  <si>
    <t>Septiembre</t>
  </si>
  <si>
    <t>Octubre</t>
  </si>
  <si>
    <t>Noviembre</t>
  </si>
  <si>
    <t>Diciembre</t>
  </si>
  <si>
    <t>Fecha de ingreso</t>
  </si>
  <si>
    <t>Fecha de respuesta</t>
  </si>
  <si>
    <t>Estado del reclamo</t>
  </si>
  <si>
    <t xml:space="preserve">Sumatoria de días corridos desde el ingreso del reclamo hasta la fecha de respuesta.
</t>
  </si>
  <si>
    <t>Actuaciones, atenciones y productos(bienes y/o servicios) que aplica</t>
  </si>
  <si>
    <t>Código único de identificación (ID) del reclamo</t>
  </si>
  <si>
    <t>Homologación requisito técnico Decreto Marco MEI</t>
  </si>
  <si>
    <t>N° de oficio o identificación del documento en que 
se contiene la respuesta.</t>
  </si>
  <si>
    <t>Porcentaje de reclamos respondidos respecto de los reclamos recibidos al año t.</t>
  </si>
  <si>
    <t>N° de reclamos RECIBIDOS en años anteriores (t-1) no respondidos en dicho periodo</t>
  </si>
  <si>
    <t xml:space="preserve">Sumatoria de días hábiles desde el ingreso del reclamo hasta la fecha de respuesta.
</t>
  </si>
  <si>
    <t>Corresponde a la fecha en la que ingresa y se registra en los sistemas informáticos de la Superintendencia de Pensiones, el reclamo de la o el usuario.</t>
  </si>
  <si>
    <t xml:space="preserve">Requerimiento </t>
  </si>
  <si>
    <t>Efectivo al 31-12-2022</t>
  </si>
  <si>
    <t>Resumen - Indicador Reclamos Respondidos</t>
  </si>
  <si>
    <t>Meta/Mide</t>
  </si>
  <si>
    <r>
      <t xml:space="preserve">NUMERADOR
N° de reclamos
</t>
    </r>
    <r>
      <rPr>
        <b/>
        <u/>
        <sz val="10"/>
        <color theme="0"/>
        <rFont val="Calibri"/>
        <family val="2"/>
        <scheme val="minor"/>
      </rPr>
      <t>RESPONDIDOS EN</t>
    </r>
    <r>
      <rPr>
        <b/>
        <sz val="10"/>
        <color theme="0"/>
        <rFont val="Calibri"/>
        <family val="2"/>
        <scheme val="minor"/>
      </rPr>
      <t xml:space="preserve"> año t</t>
    </r>
  </si>
  <si>
    <r>
      <t xml:space="preserve">DENOMINADOR
N° de reclamos </t>
    </r>
    <r>
      <rPr>
        <b/>
        <u/>
        <sz val="10"/>
        <color theme="0"/>
        <rFont val="Calibri"/>
        <family val="2"/>
        <scheme val="minor"/>
      </rPr>
      <t>RECIBIDOS AL</t>
    </r>
    <r>
      <rPr>
        <b/>
        <sz val="10"/>
        <color theme="0"/>
        <rFont val="Calibri"/>
        <family val="2"/>
        <scheme val="minor"/>
      </rPr>
      <t xml:space="preserve">
año t y no respondidos</t>
    </r>
  </si>
  <si>
    <r>
      <t xml:space="preserve">N° de reclamos </t>
    </r>
    <r>
      <rPr>
        <b/>
        <u/>
        <sz val="10"/>
        <color theme="0"/>
        <rFont val="Calibri"/>
        <family val="2"/>
        <scheme val="minor"/>
      </rPr>
      <t>RECIBIDOS Y
RESPONDIDOS EN</t>
    </r>
    <r>
      <rPr>
        <b/>
        <sz val="10"/>
        <color theme="0"/>
        <rFont val="Calibri"/>
        <family val="2"/>
        <scheme val="minor"/>
      </rPr>
      <t xml:space="preserve"> año t.</t>
    </r>
  </si>
  <si>
    <r>
      <t xml:space="preserve">N° de reclamos </t>
    </r>
    <r>
      <rPr>
        <b/>
        <u/>
        <sz val="10"/>
        <color theme="0"/>
        <rFont val="Calibri"/>
        <family val="2"/>
        <scheme val="minor"/>
      </rPr>
      <t>RECIBIDOS en años anteriores</t>
    </r>
    <r>
      <rPr>
        <b/>
        <sz val="10"/>
        <color theme="0"/>
        <rFont val="Calibri"/>
        <family val="2"/>
        <scheme val="minor"/>
      </rPr>
      <t xml:space="preserve"> (t-1 y t-2) </t>
    </r>
    <r>
      <rPr>
        <b/>
        <u/>
        <sz val="10"/>
        <color theme="0"/>
        <rFont val="Calibri"/>
        <family val="2"/>
        <scheme val="minor"/>
      </rPr>
      <t>RESPONDIDOS EN</t>
    </r>
    <r>
      <rPr>
        <b/>
        <sz val="10"/>
        <color theme="0"/>
        <rFont val="Calibri"/>
        <family val="2"/>
        <scheme val="minor"/>
      </rPr>
      <t xml:space="preserve"> año t.</t>
    </r>
  </si>
  <si>
    <r>
      <t xml:space="preserve">N° de reclamos
</t>
    </r>
    <r>
      <rPr>
        <b/>
        <u/>
        <sz val="10"/>
        <color theme="0"/>
        <rFont val="Calibri"/>
        <family val="2"/>
        <scheme val="minor"/>
      </rPr>
      <t>RECIBIDOS EN</t>
    </r>
    <r>
      <rPr>
        <b/>
        <sz val="10"/>
        <color theme="0"/>
        <rFont val="Calibri"/>
        <family val="2"/>
        <scheme val="minor"/>
      </rPr>
      <t xml:space="preserve"> año t.</t>
    </r>
  </si>
  <si>
    <r>
      <t xml:space="preserve">Número de Reclamos  </t>
    </r>
    <r>
      <rPr>
        <b/>
        <u/>
        <sz val="11"/>
        <color theme="0"/>
        <rFont val="Calibri"/>
        <family val="2"/>
        <scheme val="minor"/>
      </rPr>
      <t>Recibidos al año t</t>
    </r>
  </si>
  <si>
    <r>
      <t xml:space="preserve">Número de </t>
    </r>
    <r>
      <rPr>
        <b/>
        <u/>
        <sz val="11"/>
        <color theme="0"/>
        <rFont val="Calibri"/>
        <family val="2"/>
        <scheme val="minor"/>
      </rPr>
      <t>respondidos en el año t</t>
    </r>
  </si>
  <si>
    <t>INSTRUCCIONES PARA OBTENER EL RESULTADO EFECTIVO</t>
  </si>
  <si>
    <t>CONSIDERACIONES / OBSERVACIONES</t>
  </si>
  <si>
    <t>Sistema</t>
  </si>
  <si>
    <t>Canal de atención</t>
  </si>
  <si>
    <t>Identificador documento ingreso</t>
  </si>
  <si>
    <t>Código documento ingreso</t>
  </si>
  <si>
    <t>Fecha ingreso documento</t>
  </si>
  <si>
    <t>Código documento respuesta</t>
  </si>
  <si>
    <t>Fecha de Respuesta</t>
  </si>
  <si>
    <t>Días corridos</t>
  </si>
  <si>
    <t>Días hábiles</t>
  </si>
  <si>
    <t>Estado</t>
  </si>
  <si>
    <t>Actuaciones, atenciones o productos (bienes y/o servicios) que aplica</t>
  </si>
  <si>
    <t>Número de registro interno a través del cual, mediante un procedimiento informático, posibilita identificar  el canal de atención y código de documento con el cual se ingresa el reclamo del usuario(a).</t>
  </si>
  <si>
    <t>Descriptor de Campos - Base de Datos - Indicador Reclamos Respondidos</t>
  </si>
  <si>
    <t>sistema</t>
  </si>
  <si>
    <t>canal de atencion</t>
  </si>
  <si>
    <t>identificador documento ingreso</t>
  </si>
  <si>
    <t>Actuaciones,atenciones y productos(bienes y/o servicios)que aplica</t>
  </si>
  <si>
    <t>Requerimiento</t>
  </si>
  <si>
    <t>codigo documento ingreso</t>
  </si>
  <si>
    <t>fecha ingreso documento</t>
  </si>
  <si>
    <t>codigo documento respuesta</t>
  </si>
  <si>
    <t>fecha de respuesta</t>
  </si>
  <si>
    <t>dias corridos</t>
  </si>
  <si>
    <t>dias habiles</t>
  </si>
  <si>
    <t>estado</t>
  </si>
  <si>
    <t>SGD</t>
  </si>
  <si>
    <t>digital</t>
  </si>
  <si>
    <t>Actuaciones</t>
  </si>
  <si>
    <t>RECLAMO CONTRA LA SUPERINTENDENCIA</t>
  </si>
  <si>
    <t>CW-ATE-21-112932</t>
  </si>
  <si>
    <t>EM-ASU-22-17242</t>
  </si>
  <si>
    <t>respondido</t>
  </si>
  <si>
    <t>Producto</t>
  </si>
  <si>
    <t>CW-ATE-21-112956</t>
  </si>
  <si>
    <t>OF-FIS-22-3120{9940}</t>
  </si>
  <si>
    <t>CW-ATE-21-113595</t>
  </si>
  <si>
    <t>EM-ASU-22-1263</t>
  </si>
  <si>
    <t>CW-ATE-22-295</t>
  </si>
  <si>
    <t>EM-ASU-22-714</t>
  </si>
  <si>
    <t>CW-ATE-22-528</t>
  </si>
  <si>
    <t>OF-FIS-22-6294{17648}</t>
  </si>
  <si>
    <t>CW-ATE-22-923</t>
  </si>
  <si>
    <t>OF-FIS-22-1702{5701}</t>
  </si>
  <si>
    <t>CW-ATE-22-1046</t>
  </si>
  <si>
    <t>EM-ASU-22-2368</t>
  </si>
  <si>
    <t>CW-ATE-22-1089</t>
  </si>
  <si>
    <t>EM-ASU-22-2835</t>
  </si>
  <si>
    <t>CW-ATE-22-1107</t>
  </si>
  <si>
    <t>EM-ASU-22-2890</t>
  </si>
  <si>
    <t>CW-ATE-22-1415</t>
  </si>
  <si>
    <t>EM-FIS-22-5895</t>
  </si>
  <si>
    <t>CW-ATE-22-1385</t>
  </si>
  <si>
    <t>RC-ASU-22-5471</t>
  </si>
  <si>
    <t>CW-ATE-22-1571</t>
  </si>
  <si>
    <t>EM-FIS-22-2609</t>
  </si>
  <si>
    <t>CW-ATE-22-1608</t>
  </si>
  <si>
    <t>EM-CME-22-3268</t>
  </si>
  <si>
    <t>CW-ATE-22-1622</t>
  </si>
  <si>
    <t>EM-PYS-22-2781</t>
  </si>
  <si>
    <t>CW-ATE-22-1694</t>
  </si>
  <si>
    <t>EM-ASU-22-3816</t>
  </si>
  <si>
    <t>CW-ATE-22-1710</t>
  </si>
  <si>
    <t>EM-EST-22-3301</t>
  </si>
  <si>
    <t>postal</t>
  </si>
  <si>
    <t>Atenciones</t>
  </si>
  <si>
    <t>DE-OPA-22-486</t>
  </si>
  <si>
    <t>OF-ASU-22-619{944}</t>
  </si>
  <si>
    <t>CW-ATE-22-1750</t>
  </si>
  <si>
    <t>EM-FIS-22-3437</t>
  </si>
  <si>
    <t>OTRO SERVICIO</t>
  </si>
  <si>
    <t>CW-ATE-22-1784</t>
  </si>
  <si>
    <t>EM-ATE-22-3335</t>
  </si>
  <si>
    <t>derivado</t>
  </si>
  <si>
    <t>CW-ATE-22-2021</t>
  </si>
  <si>
    <t>EM-ASU-22-3866</t>
  </si>
  <si>
    <t>CW-ATE-22-2078</t>
  </si>
  <si>
    <t>EM-ATE-22-3446</t>
  </si>
  <si>
    <t>CW-ATE-22-2204</t>
  </si>
  <si>
    <t>EM-ASU-22-4799</t>
  </si>
  <si>
    <t>CW-ATE-22-2195</t>
  </si>
  <si>
    <t>EM-FIS-22-22932</t>
  </si>
  <si>
    <t>CW-ATE-22-2715</t>
  </si>
  <si>
    <t>OF-ASU-22-3830{7896}</t>
  </si>
  <si>
    <t>CW-ATE-22-2737</t>
  </si>
  <si>
    <t>EM-ASU-22-4925</t>
  </si>
  <si>
    <t>CW-ATE-22-2758</t>
  </si>
  <si>
    <t>EM-CME-22-7824</t>
  </si>
  <si>
    <t>presencial</t>
  </si>
  <si>
    <t>RA-OAP-22-1937</t>
  </si>
  <si>
    <t>CW-ATE-22-3279</t>
  </si>
  <si>
    <t>EM-FIS-22-5135</t>
  </si>
  <si>
    <t>CW-ATE-22-3536</t>
  </si>
  <si>
    <t>OF-FIS-22-1189{2920}</t>
  </si>
  <si>
    <t>CW-ATE-22-3625</t>
  </si>
  <si>
    <t>OF-FIS-22-1874{4665}</t>
  </si>
  <si>
    <t>CW-ATE-22-4281</t>
  </si>
  <si>
    <t>OF-FIS-22-4958{13622}</t>
  </si>
  <si>
    <t>CW-ATE-22-5020</t>
  </si>
  <si>
    <t>EM-FIS-22-8059</t>
  </si>
  <si>
    <t>RA-OAP-22-3432</t>
  </si>
  <si>
    <t>RA-OAP-22-3447</t>
  </si>
  <si>
    <t>RA-OAP-22-3898</t>
  </si>
  <si>
    <t>CW-ATE-22-6170</t>
  </si>
  <si>
    <t>EM-PYS-22-9474</t>
  </si>
  <si>
    <t>telefonico</t>
  </si>
  <si>
    <t>RW-ACC-22-178</t>
  </si>
  <si>
    <t>EM-ASU-22-10419</t>
  </si>
  <si>
    <t>CW-ATE-22-6428</t>
  </si>
  <si>
    <t>EM-FIS-22-9819</t>
  </si>
  <si>
    <t>CW-ATE-22-6992</t>
  </si>
  <si>
    <t>OF-CME-22-464{6639}</t>
  </si>
  <si>
    <t>CW-ATE-22-7104</t>
  </si>
  <si>
    <t>EM-FIN-22-10921</t>
  </si>
  <si>
    <t>CW-ATE-22-7298</t>
  </si>
  <si>
    <t>CW-ATE-22-7488</t>
  </si>
  <si>
    <t>EM-ASU-22-12271</t>
  </si>
  <si>
    <t>CW-ATE-22-7690</t>
  </si>
  <si>
    <t>RV-OAP-22-319</t>
  </si>
  <si>
    <t>CW-ATE-22-7895</t>
  </si>
  <si>
    <t>OF-FIS-22-4682{12547}</t>
  </si>
  <si>
    <t>CW-ATE-22-8104</t>
  </si>
  <si>
    <t>EM-DDN-22-12547</t>
  </si>
  <si>
    <t>RA-OAP-22-5519</t>
  </si>
  <si>
    <t>CW-ATE-22-8208</t>
  </si>
  <si>
    <t>EM-ASU-22-12680</t>
  </si>
  <si>
    <t>CW-ATE-22-8253</t>
  </si>
  <si>
    <t>EM-FIS-22-12570</t>
  </si>
  <si>
    <t>CW-ATE-22-8280</t>
  </si>
  <si>
    <t>EM-ATE-22-12743</t>
  </si>
  <si>
    <t>CW-ATE-22-8358</t>
  </si>
  <si>
    <t>EM-ASU-22-20070</t>
  </si>
  <si>
    <t>CW-ATE-22-8311</t>
  </si>
  <si>
    <t>EM-FIS-22-14474</t>
  </si>
  <si>
    <t>CW-ATE-22-8394</t>
  </si>
  <si>
    <t>OF-FIS-22-7334{21251}</t>
  </si>
  <si>
    <t>PO-OAP-22-1514</t>
  </si>
  <si>
    <t>OF-ASU-22-3115{6189}</t>
  </si>
  <si>
    <t>CW-ATE-22-8735</t>
  </si>
  <si>
    <t>EM-ASU-22-13326</t>
  </si>
  <si>
    <t>RA-OAP-22-6006</t>
  </si>
  <si>
    <t>CW-ATE-22-8763</t>
  </si>
  <si>
    <t>EM-FIS-22-13301</t>
  </si>
  <si>
    <t>RV-OAP-22-392</t>
  </si>
  <si>
    <t>RA-OAP-22-6158</t>
  </si>
  <si>
    <t>RW-ACC-22-234</t>
  </si>
  <si>
    <t>OF-ASU-22-3379{6718}</t>
  </si>
  <si>
    <t>CW-ATE-22-9144</t>
  </si>
  <si>
    <t>EM-ATE-22-13932</t>
  </si>
  <si>
    <t>RA-OAP-22-6346</t>
  </si>
  <si>
    <t>RA-OAP-22-6376</t>
  </si>
  <si>
    <t>RA-OAP-22-6400</t>
  </si>
  <si>
    <t>CW-ATE-22-9249</t>
  </si>
  <si>
    <t>EM-EST-22-14798</t>
  </si>
  <si>
    <t>DE-OPA-22-12482</t>
  </si>
  <si>
    <t>OF-FIS-22-2429{6469}</t>
  </si>
  <si>
    <t>RA-OAP-22-6495</t>
  </si>
  <si>
    <t>CW-ATE-22-9484</t>
  </si>
  <si>
    <t>EM-ASU-22-14398</t>
  </si>
  <si>
    <t>CW-ATE-22-9516</t>
  </si>
  <si>
    <t>EM-ATE-22-14652</t>
  </si>
  <si>
    <t>CW-ATE-22-9613</t>
  </si>
  <si>
    <t>EM-FIS-22-14873</t>
  </si>
  <si>
    <t>CW-ATE-22-9629</t>
  </si>
  <si>
    <t>EM-ATE-22-14834</t>
  </si>
  <si>
    <t>CW-ATE-22-10046</t>
  </si>
  <si>
    <t>EM-FIS-22-21397</t>
  </si>
  <si>
    <t>RW-ACC-22-258</t>
  </si>
  <si>
    <t>EM-ASU-22-15599</t>
  </si>
  <si>
    <t>CW-ATE-22-10351</t>
  </si>
  <si>
    <t>EM-EST-22-16363</t>
  </si>
  <si>
    <t>CW-ATE-22-10333</t>
  </si>
  <si>
    <t>CW-ATE-22-10346</t>
  </si>
  <si>
    <t>OF-PYS-22-709{10420}</t>
  </si>
  <si>
    <t>CW-ATE-22-10596</t>
  </si>
  <si>
    <t>OF-ASU-22-4214{8497}</t>
  </si>
  <si>
    <t>CW-ATE-22-10742</t>
  </si>
  <si>
    <t>OF-PYS-22-737{10748}</t>
  </si>
  <si>
    <t>RA-OAP-22-7424</t>
  </si>
  <si>
    <t>RA-OAP-22-7490</t>
  </si>
  <si>
    <t>CW-ATE-22-10912</t>
  </si>
  <si>
    <t>EM-FIS-22-23296</t>
  </si>
  <si>
    <t>RA-OAP-22-7764</t>
  </si>
  <si>
    <t>PV-OAP-22-141</t>
  </si>
  <si>
    <t>RC-ASU-22-4246</t>
  </si>
  <si>
    <t>CW-ATE-22-11416</t>
  </si>
  <si>
    <t>EM-CME-22-17495</t>
  </si>
  <si>
    <t>CW-ATE-22-11679</t>
  </si>
  <si>
    <t>OF-FIS-22-3118{9939}</t>
  </si>
  <si>
    <t>CW-ATE-22-12377</t>
  </si>
  <si>
    <t>EM-ATE-22-18815</t>
  </si>
  <si>
    <t>CW-ATE-22-12403</t>
  </si>
  <si>
    <t>EM-ATE-22-18821</t>
  </si>
  <si>
    <t>CW-ATE-22-12473</t>
  </si>
  <si>
    <t>EM-FIS-22-28868</t>
  </si>
  <si>
    <t>CW-ATE-22-12640</t>
  </si>
  <si>
    <t>OF-ASU-22-4911{9898}</t>
  </si>
  <si>
    <t>RA-OAP-22-8837</t>
  </si>
  <si>
    <t>DE-OPA-22-17180</t>
  </si>
  <si>
    <t>OF-ASU-22-4540{9201}</t>
  </si>
  <si>
    <t>CW-ATE-22-12864</t>
  </si>
  <si>
    <t>EM-ATE-22-19512</t>
  </si>
  <si>
    <t>RW-ACC-22-272</t>
  </si>
  <si>
    <t>OF-ASU-22-9274{19560}</t>
  </si>
  <si>
    <t>CW-ATE-22-13157</t>
  </si>
  <si>
    <t>EM-FIS-22-20054</t>
  </si>
  <si>
    <t>CW-ATE-22-13387</t>
  </si>
  <si>
    <t>EM-ASU-22-20387</t>
  </si>
  <si>
    <t>CW-ATE-22-13906</t>
  </si>
  <si>
    <t>EM-ATE-22-21314</t>
  </si>
  <si>
    <t>CW-ATE-22-14081</t>
  </si>
  <si>
    <t>OF-FIS-22-5492{15206}</t>
  </si>
  <si>
    <t>RV-OAP-22-813</t>
  </si>
  <si>
    <t>CW-ATE-22-14446</t>
  </si>
  <si>
    <t>EM-FIS-22-28629</t>
  </si>
  <si>
    <t>CW-ATE-22-14688</t>
  </si>
  <si>
    <t>DE-OPA-22-32028</t>
  </si>
  <si>
    <t>CW-ATE-22-14944</t>
  </si>
  <si>
    <t>EM-ASU-22-22490</t>
  </si>
  <si>
    <t>CW-ATE-22-14942</t>
  </si>
  <si>
    <t>EM-ASU-22-22260</t>
  </si>
  <si>
    <t>CW-ATE-22-15027</t>
  </si>
  <si>
    <t>EM-DDN-22-22273</t>
  </si>
  <si>
    <t>CW-ATE-22-15006</t>
  </si>
  <si>
    <t>EM-FIS-22-22307</t>
  </si>
  <si>
    <t>RA-OAP-22-10598</t>
  </si>
  <si>
    <t>CW-ATE-22-15590</t>
  </si>
  <si>
    <t>EM-DDN-22-23153</t>
  </si>
  <si>
    <t>CW-ATE-22-15760</t>
  </si>
  <si>
    <t>en analisis</t>
  </si>
  <si>
    <t>CW-ATE-22-15961</t>
  </si>
  <si>
    <t>EM-EST-22-23733</t>
  </si>
  <si>
    <t>CW-ATE-22-16100</t>
  </si>
  <si>
    <t>EM-ATE-22-23639</t>
  </si>
  <si>
    <t>CW-ATE-22-16404</t>
  </si>
  <si>
    <t>EM-DDN-22-24116</t>
  </si>
  <si>
    <t>DE-OPA-22-21697</t>
  </si>
  <si>
    <t>OF-ASU-22-6249{13190}</t>
  </si>
  <si>
    <t>CW-ATE-22-16441</t>
  </si>
  <si>
    <t>EM-CME-22-24926</t>
  </si>
  <si>
    <t>RA-OAP-22-11865</t>
  </si>
  <si>
    <t>CW-ATE-22-16564</t>
  </si>
  <si>
    <t>EM-ATE-22-24492</t>
  </si>
  <si>
    <t>CW-ATE-22-16601</t>
  </si>
  <si>
    <t>EM-ATE-22-24395</t>
  </si>
  <si>
    <t>CW-ATE-22-16680</t>
  </si>
  <si>
    <t>EM-ATE-22-24625</t>
  </si>
  <si>
    <t>CW-ATE-22-16905</t>
  </si>
  <si>
    <t>EM-ATE-22-24650</t>
  </si>
  <si>
    <t>CW-ATE-22-16996</t>
  </si>
  <si>
    <t>EM-CME-22-24854</t>
  </si>
  <si>
    <t>CW-ATE-22-17109</t>
  </si>
  <si>
    <t>EM-ATE-22-25105</t>
  </si>
  <si>
    <t>CW-ATE-22-17240</t>
  </si>
  <si>
    <t>EM-FIS-22-25056</t>
  </si>
  <si>
    <t>DE-OPA-22-24316</t>
  </si>
  <si>
    <t>OF-ASU-22-6811{14441}</t>
  </si>
  <si>
    <t>CW-ATE-22-17552</t>
  </si>
  <si>
    <t>EM-ATE-22-25336</t>
  </si>
  <si>
    <t>CW-ATE-22-17836</t>
  </si>
  <si>
    <t>EM-ATE-22-25662</t>
  </si>
  <si>
    <t>CW-ATE-22-17926</t>
  </si>
  <si>
    <t>PV-OAP-22-272</t>
  </si>
  <si>
    <t>RC-ASU-22-6760</t>
  </si>
  <si>
    <t>CW-ATE-22-17949</t>
  </si>
  <si>
    <t>EM-ATE-22-25915</t>
  </si>
  <si>
    <t>CW-ATE-22-18054</t>
  </si>
  <si>
    <t>EM-EST-22-26792</t>
  </si>
  <si>
    <t>CW-ATE-22-18057</t>
  </si>
  <si>
    <t>EM-EST-22-26793</t>
  </si>
  <si>
    <t>CW-ATE-22-18076</t>
  </si>
  <si>
    <t>EM-FIS-22-25966</t>
  </si>
  <si>
    <t>CW-ATE-22-18043</t>
  </si>
  <si>
    <t>EM-ATE-22-26248</t>
  </si>
  <si>
    <t>CW-ATE-22-18061</t>
  </si>
  <si>
    <t>EM-ATE-22-26079</t>
  </si>
  <si>
    <t>CW-ATE-22-18125</t>
  </si>
  <si>
    <t>EM-ATE-22-26145</t>
  </si>
  <si>
    <t>CW-ATE-22-18189</t>
  </si>
  <si>
    <t>EM-ATE-22-26171</t>
  </si>
  <si>
    <t>CW-ATE-22-18338</t>
  </si>
  <si>
    <t>EM-ATE-22-26267</t>
  </si>
  <si>
    <t>CW-ATE-22-18337</t>
  </si>
  <si>
    <t>CW-ATE-22-18471</t>
  </si>
  <si>
    <t>EM-CME-22-26530</t>
  </si>
  <si>
    <t>CW-ATE-22-18436</t>
  </si>
  <si>
    <t>EM-ASU-22-26408</t>
  </si>
  <si>
    <t>CW-ATE-22-18445</t>
  </si>
  <si>
    <t>EM-ATE-22-26985</t>
  </si>
  <si>
    <t>CW-ATE-22-18529</t>
  </si>
  <si>
    <t>EM-ATE-22-27242</t>
  </si>
  <si>
    <t>CW-ATE-22-18554</t>
  </si>
  <si>
    <t>OF-FIS-22-6496{18901}</t>
  </si>
  <si>
    <t>CW-ATE-22-18651</t>
  </si>
  <si>
    <t>EM-CME-22-26935</t>
  </si>
  <si>
    <t>CW-ATE-22-18978</t>
  </si>
  <si>
    <t>EM-ATE-22-27050</t>
  </si>
  <si>
    <t>CW-ATE-22-19132</t>
  </si>
  <si>
    <t>EM-CME-22-28193</t>
  </si>
  <si>
    <t>CW-ATE-22-19064</t>
  </si>
  <si>
    <t>EM-ATE-22-27467</t>
  </si>
  <si>
    <t>DE-OPA-22-29209</t>
  </si>
  <si>
    <t>OF-ASU-22-7934{16707}</t>
  </si>
  <si>
    <t>AP-JGA-22-324</t>
  </si>
  <si>
    <t>OF-ASU-22-7917{16727}</t>
  </si>
  <si>
    <t>CW-ATE-22-19320</t>
  </si>
  <si>
    <t>EM-ATE-22-27508</t>
  </si>
  <si>
    <t>CW-ATE-22-19411</t>
  </si>
  <si>
    <t>EM-FIS-22-27387</t>
  </si>
  <si>
    <t>DE-OPA-22-29360</t>
  </si>
  <si>
    <t>OF-ASU-22-8048{17010}</t>
  </si>
  <si>
    <t>PO-OAP-22-3644</t>
  </si>
  <si>
    <t>OF-ASU-22-8836{18406}</t>
  </si>
  <si>
    <t>CW-ATE-22-19721</t>
  </si>
  <si>
    <t>EM-ATE-22-28145</t>
  </si>
  <si>
    <t>DE-OPA-22-30296</t>
  </si>
  <si>
    <t>OF-ASU-22-8340{17706}</t>
  </si>
  <si>
    <t>CW-ATE-22-20142</t>
  </si>
  <si>
    <t>EM-ATE-22-28461</t>
  </si>
  <si>
    <t>CW-ATE-22-20417</t>
  </si>
  <si>
    <t>EM-ATE-22-28625</t>
  </si>
  <si>
    <t>CW-ATE-22-20384</t>
  </si>
  <si>
    <t>RC-ASU-22-7631</t>
  </si>
  <si>
    <t>CW-ATE-22-20510</t>
  </si>
  <si>
    <t>OF-ASU-22-9028{19760}</t>
  </si>
  <si>
    <t>RA-OAP-22-16327</t>
  </si>
  <si>
    <t>RA-OAP-22-16329</t>
  </si>
  <si>
    <t>CW-ATE-22-21011</t>
  </si>
  <si>
    <t>EM-ATE-22-29270</t>
  </si>
  <si>
    <t>CW-ATE-22-21092</t>
  </si>
  <si>
    <t>EM-FIN-22-30006</t>
  </si>
  <si>
    <t>DE-OPA-22-32480</t>
  </si>
  <si>
    <t>OF-ASU-22-9206{19077}</t>
  </si>
  <si>
    <t>CW-ATE-22-21677</t>
  </si>
  <si>
    <t>EM-ATE-22-30194</t>
  </si>
  <si>
    <t>CW-ATE-22-21950</t>
  </si>
  <si>
    <t>EM-ASU-22-31255</t>
  </si>
  <si>
    <t>CW-ATE-22-21949</t>
  </si>
  <si>
    <t>EM-ATE-22-30706</t>
  </si>
  <si>
    <t>CW-ATE-22-22200</t>
  </si>
  <si>
    <t>EM-ATE-22-30404</t>
  </si>
  <si>
    <t>CW-ATE-22-22263</t>
  </si>
  <si>
    <t>EM-ASU-22-30403</t>
  </si>
  <si>
    <t>PO-OAP-22-4076</t>
  </si>
  <si>
    <t>PO-OAP-22-4080</t>
  </si>
  <si>
    <t>CW-ATE-22-22333</t>
  </si>
  <si>
    <t>RW-ACC-22-366</t>
  </si>
  <si>
    <t>EM-ASU-22-31658</t>
  </si>
  <si>
    <t>CW-ATE-22-22343</t>
  </si>
  <si>
    <t>RC-ASU-22-9377</t>
  </si>
  <si>
    <t>PO-OAP-22-4101</t>
  </si>
  <si>
    <t>OF-FIS-22-7246{20847}</t>
  </si>
  <si>
    <t>CW-ATE-22-22429</t>
  </si>
  <si>
    <t>EM-ATE-22-30571</t>
  </si>
  <si>
    <t>CW-ATE-22-22466</t>
  </si>
  <si>
    <t>EM-ATE-22-31275</t>
  </si>
  <si>
    <t>CW-ATE-22-22481</t>
  </si>
  <si>
    <t>OF-PYS-22-1428{20866}</t>
  </si>
  <si>
    <t>CW-ATE-22-22538</t>
  </si>
  <si>
    <t>EM-ATE-22-30690</t>
  </si>
  <si>
    <t>CW-ATE-22-22600</t>
  </si>
  <si>
    <t>EM-ATE-22-30719</t>
  </si>
  <si>
    <t>CW-ATE-22-22646</t>
  </si>
  <si>
    <t>EM-ATE-22-31113</t>
  </si>
  <si>
    <t>PO-OAP-22-4176</t>
  </si>
  <si>
    <t>CW-ATE-22-23002</t>
  </si>
  <si>
    <t>EM-ATE-22-31182</t>
  </si>
  <si>
    <t>CW-ATE-22-23063</t>
  </si>
  <si>
    <t>EM-ATE-22-31445</t>
  </si>
  <si>
    <t>CW-ATE-22-23038</t>
  </si>
  <si>
    <t>EM-ATE-22-31186</t>
  </si>
  <si>
    <t>CW-ATE-22-23109</t>
  </si>
  <si>
    <t>EM-ATE-22-31398</t>
  </si>
  <si>
    <t>CW-ATE-22-23128</t>
  </si>
  <si>
    <t>EM-ATE-22-31234</t>
  </si>
  <si>
    <t>CW-ATE-22-23135</t>
  </si>
  <si>
    <t>EM-ATE-22-31487</t>
  </si>
  <si>
    <t>CW-ATE-22-23151</t>
  </si>
  <si>
    <t>EM-FIN-22-31983</t>
  </si>
  <si>
    <t>CW-ATE-22-23274</t>
  </si>
  <si>
    <t>EM-ATE-22-31356</t>
  </si>
  <si>
    <t>CW-ATE-22-23298</t>
  </si>
  <si>
    <t>EM-ATE-22-31820</t>
  </si>
  <si>
    <t>CW-ATE-22-23338</t>
  </si>
  <si>
    <t>OF-ASU-22-10835{22456}</t>
  </si>
  <si>
    <t>CW-ATE-22-23387</t>
  </si>
  <si>
    <t>EM-ATE-22-31789</t>
  </si>
  <si>
    <t>RA-OAP-22-19163</t>
  </si>
  <si>
    <t>CW-ATE-22-23544</t>
  </si>
  <si>
    <t>EM-ATE-22-31686</t>
  </si>
  <si>
    <t>CW-ATE-22-23573</t>
  </si>
  <si>
    <t>EM-ATE-22-32071</t>
  </si>
  <si>
    <t>CW-ATE-22-23664</t>
  </si>
  <si>
    <t>EM-ASU-22-33501</t>
  </si>
  <si>
    <t>CW-ATE-22-23698</t>
  </si>
  <si>
    <t>EM-CME-22-31997</t>
  </si>
  <si>
    <t>CW-ATE-22-23751</t>
  </si>
  <si>
    <t>EM-ATE-22-32210</t>
  </si>
  <si>
    <t>RA-OAP-22-19519</t>
  </si>
  <si>
    <t>CW-ATE-22-23825</t>
  </si>
  <si>
    <t>EM-ASU-22-31909</t>
  </si>
  <si>
    <t>CW-ATE-22-23872</t>
  </si>
  <si>
    <t>EM-ASU-22-32481</t>
  </si>
  <si>
    <t>CW-ATE-22-23921</t>
  </si>
  <si>
    <t>OF-ASU-22-10803{22493}</t>
  </si>
  <si>
    <t>CW-ATE-22-23949</t>
  </si>
  <si>
    <t>EM-ATE-22-32111</t>
  </si>
  <si>
    <t>CW-ATE-22-24025</t>
  </si>
  <si>
    <t>EM-ASU-22-32666</t>
  </si>
  <si>
    <t>CW-ATE-22-24106</t>
  </si>
  <si>
    <t>EM-CME-22-32885</t>
  </si>
  <si>
    <t>CW-ATE-22-24085</t>
  </si>
  <si>
    <t>EM-ATE-22-32713</t>
  </si>
  <si>
    <t>CW-ATE-22-24114</t>
  </si>
  <si>
    <t>DE-OPA-22-42023</t>
  </si>
  <si>
    <t>CW-ATE-22-24149</t>
  </si>
  <si>
    <t>EM-ATE-22-32498</t>
  </si>
  <si>
    <t>CW-ATE-22-24186</t>
  </si>
  <si>
    <t>EM-ATE-22-32422</t>
  </si>
  <si>
    <t>CW-ATE-22-24194</t>
  </si>
  <si>
    <t>EM-ATE-22-32677</t>
  </si>
  <si>
    <t>RA-OAP-22-19948</t>
  </si>
  <si>
    <t>CW-ATE-22-24258</t>
  </si>
  <si>
    <t>EM-ATE-22-32718</t>
  </si>
  <si>
    <t>CW-ATE-22-24333</t>
  </si>
  <si>
    <t>CW-ATE-22-24306</t>
  </si>
  <si>
    <t>EM-ATE-22-32577</t>
  </si>
  <si>
    <t>CW-ATE-22-24457</t>
  </si>
  <si>
    <t>EM-ATE-22-32685</t>
  </si>
  <si>
    <t>CW-ATE-22-24399</t>
  </si>
  <si>
    <t>EM-ATE-22-32680</t>
  </si>
  <si>
    <t>CW-ATE-22-24427</t>
  </si>
  <si>
    <t>EM-ATE-22-32682</t>
  </si>
  <si>
    <t>CW-ATE-22-24397</t>
  </si>
  <si>
    <t>EM-ATE-22-32626</t>
  </si>
  <si>
    <t>RW-ACC-22-426</t>
  </si>
  <si>
    <t>OF-ASU-22-11451{23527}</t>
  </si>
  <si>
    <t>CW-ATE-22-24656</t>
  </si>
  <si>
    <t>EM-PYS-22-33016</t>
  </si>
  <si>
    <t>CW-ATE-22-24659</t>
  </si>
  <si>
    <t>RC-ASU-22-9222</t>
  </si>
  <si>
    <t>DE-OPA-22-38388</t>
  </si>
  <si>
    <t>OF-ASU-22-11274{23500}</t>
  </si>
  <si>
    <t>CW-ATE-22-24744</t>
  </si>
  <si>
    <t>EM-ATE-22-32959</t>
  </si>
  <si>
    <t>CW-ATE-22-24701</t>
  </si>
  <si>
    <t>EM-PYS-22-33018</t>
  </si>
  <si>
    <t>CW-ATE-22-24751</t>
  </si>
  <si>
    <t>RR-ASU-22-337</t>
  </si>
  <si>
    <t>CW-ATE-22-24810</t>
  </si>
  <si>
    <t>EM-ASU-22-33049</t>
  </si>
  <si>
    <t>CW-ATE-22-24933</t>
  </si>
  <si>
    <t>EM-ATE-22-33433</t>
  </si>
  <si>
    <t>CW-ATE-22-25122</t>
  </si>
  <si>
    <t>EM-PYS-22-33377</t>
  </si>
  <si>
    <t>CW-ATE-22-25111</t>
  </si>
  <si>
    <t>EM-ATE-22-33259</t>
  </si>
  <si>
    <t>PV-OAP-22-415</t>
  </si>
  <si>
    <t>RC-ASU-22-9339</t>
  </si>
  <si>
    <t>AP-JGA-22-572</t>
  </si>
  <si>
    <t>OF-ASU-22-11443{23525}</t>
  </si>
  <si>
    <t>CW-ATE-22-25235</t>
  </si>
  <si>
    <t>EM-ATE-22-33639</t>
  </si>
  <si>
    <t>CW-ATE-22-25268</t>
  </si>
  <si>
    <t>PO-OAP-22-4797</t>
  </si>
  <si>
    <t>RC-ASU-22-9507</t>
  </si>
  <si>
    <t>PV-OAP-22-423</t>
  </si>
  <si>
    <t>CW-ATE-22-25442</t>
  </si>
  <si>
    <t>CW-ATE-22-25536</t>
  </si>
  <si>
    <t>EM-ASU-22-34208</t>
  </si>
  <si>
    <t>CW-ATE-22-25657</t>
  </si>
  <si>
    <t>EM-CME-22-33964</t>
  </si>
  <si>
    <t>DE-OPA-22-40930</t>
  </si>
  <si>
    <t>OF-ASU-22-11831{24351}</t>
  </si>
  <si>
    <t>CW-ATE-22-25716</t>
  </si>
  <si>
    <t>EM-ASU-22-34050</t>
  </si>
  <si>
    <t>CW-ATE-22-25857</t>
  </si>
  <si>
    <t>EM-FIN-22-34401</t>
  </si>
  <si>
    <t>CW-ATE-22-25866</t>
  </si>
  <si>
    <t>EM-ATE-22-34234</t>
  </si>
  <si>
    <t>RW-ACC-22-472</t>
  </si>
  <si>
    <t>EM-ASU-22-34597</t>
  </si>
  <si>
    <t>CW-ATE-22-25969</t>
  </si>
  <si>
    <t>EM-ATE-22-34559</t>
  </si>
  <si>
    <t>CW-ATE-22-26003</t>
  </si>
  <si>
    <t>CW-ATE-22-26065</t>
  </si>
  <si>
    <t>CW-ATE-22-26056</t>
  </si>
  <si>
    <t>CW-ATE-22-26027</t>
  </si>
  <si>
    <t>CW-ATE-22-26080</t>
  </si>
  <si>
    <t>EM-DDN-22-34555</t>
  </si>
  <si>
    <t>CW-ATE-22-26163</t>
  </si>
  <si>
    <t>CW-ATE-22-26215</t>
  </si>
  <si>
    <t>CW-ATE-22-26208</t>
  </si>
  <si>
    <t>CW-ATE-22-26219</t>
  </si>
  <si>
    <t>CW-ATE-22-26263</t>
  </si>
  <si>
    <t>CW-ATE-22-26265</t>
  </si>
  <si>
    <r>
      <rPr>
        <b/>
        <sz val="11"/>
        <rFont val="Calibri"/>
        <family val="2"/>
        <scheme val="minor"/>
      </rPr>
      <t xml:space="preserve">Actuaciones: </t>
    </r>
    <r>
      <rPr>
        <sz val="11"/>
        <rFont val="Calibri"/>
        <family val="2"/>
        <scheme val="minor"/>
      </rPr>
      <t>Todas las interacciones de una persona natural o jurídica con la Superintendencia de Pensiones. Los reclamos en este sentido serán aquellos reclamos generales u otros, por ejemplo: “el tiempo de espera es excesivo para la atención”.</t>
    </r>
    <r>
      <rPr>
        <b/>
        <sz val="11"/>
        <rFont val="Calibri"/>
        <family val="2"/>
        <scheme val="minor"/>
      </rPr>
      <t xml:space="preserve">
Atenciones:</t>
    </r>
    <r>
      <rPr>
        <sz val="11"/>
        <rFont val="Calibri"/>
        <family val="2"/>
        <scheme val="minor"/>
      </rPr>
      <t xml:space="preserve"> Medio por el cual se realiza la interacción con el usuario(a), mediante los canales ciudadanos, ya sea postal, presencial, digital o telefónico. Los reclamos en este sentido serán por ejemplo: "Atención deficiente por parte de un funcionario de la SP o un operador Call-Center".
</t>
    </r>
    <r>
      <rPr>
        <b/>
        <sz val="11"/>
        <rFont val="Calibri"/>
        <family val="2"/>
        <scheme val="minor"/>
      </rPr>
      <t>Productos:</t>
    </r>
    <r>
      <rPr>
        <sz val="11"/>
        <rFont val="Calibri"/>
        <family val="2"/>
        <scheme val="minor"/>
      </rPr>
      <t xml:space="preserve"> Lo que por mandato legal la Superintendencia de Pensiones debe proveer y/o entregar a las personas, es decir, los productos estratégicos. En este sentido, son todos los reclamos recibidos mediante canal postal, presencial, digital y telefónico referidos a los productos estratégicos como por ejemplo "Apelación a un Pronunciamiento de la SP".</t>
    </r>
  </si>
  <si>
    <r>
      <t xml:space="preserve">Identifica los requerimientos descritos a continuación:
</t>
    </r>
    <r>
      <rPr>
        <b/>
        <sz val="11"/>
        <rFont val="Calibri"/>
        <family val="2"/>
        <scheme val="minor"/>
      </rPr>
      <t>1) Reclamo contra la Superintendencia</t>
    </r>
    <r>
      <rPr>
        <sz val="11"/>
        <rFont val="Calibri"/>
        <family val="2"/>
        <scheme val="minor"/>
      </rPr>
      <t xml:space="preserve">: Aquellas disconformidades que la ciudadanía manifiesta respecto de las actuaciones, atenciones y/o productos (bienes y/o servicios) que la Superintendencia de Pensiones entrega a través de sus canales de atención.
</t>
    </r>
    <r>
      <rPr>
        <b/>
        <sz val="11"/>
        <rFont val="Calibri"/>
        <family val="2"/>
        <scheme val="minor"/>
      </rPr>
      <t>2) Otro servicio:</t>
    </r>
    <r>
      <rPr>
        <sz val="11"/>
        <rFont val="Calibri"/>
        <family val="2"/>
        <scheme val="minor"/>
      </rPr>
      <t xml:space="preserve"> Corresponde a un requerimiento referido al ámbito de acción o materias de competencia de otro Servicio.</t>
    </r>
  </si>
  <si>
    <r>
      <t xml:space="preserve">Identifica el documento que ingresa a la Superintendencia de Pensiones*:
</t>
    </r>
    <r>
      <rPr>
        <b/>
        <sz val="11"/>
        <color theme="1"/>
        <rFont val="Calibri"/>
        <family val="2"/>
        <scheme val="minor"/>
      </rPr>
      <t>AP:</t>
    </r>
    <r>
      <rPr>
        <sz val="11"/>
        <color theme="1"/>
        <rFont val="Calibri"/>
        <family val="2"/>
        <scheme val="minor"/>
      </rPr>
      <t xml:space="preserve"> Sigla que corresponde a los ingresos derivados desde el Gabinete de la Presidencia (</t>
    </r>
    <r>
      <rPr>
        <b/>
        <sz val="11"/>
        <color theme="1"/>
        <rFont val="Calibri"/>
        <family val="2"/>
        <scheme val="minor"/>
      </rPr>
      <t>JGA**</t>
    </r>
    <r>
      <rPr>
        <sz val="11"/>
        <color theme="1"/>
        <rFont val="Calibri"/>
        <family val="2"/>
        <scheme val="minor"/>
      </rPr>
      <t xml:space="preserve">), ingresados por Oficina de Partes como Aplicativo Presidencial. 
</t>
    </r>
    <r>
      <rPr>
        <b/>
        <sz val="11"/>
        <color theme="1"/>
        <rFont val="Calibri"/>
        <family val="2"/>
        <scheme val="minor"/>
      </rPr>
      <t>CW</t>
    </r>
    <r>
      <rPr>
        <sz val="11"/>
        <color theme="1"/>
        <rFont val="Calibri"/>
        <family val="2"/>
        <scheme val="minor"/>
      </rPr>
      <t>: Sigla que corresponde a los reclamos ingresados por el canal digital, bajo el nombre Consulta Web que son ingresados al departamento Atención Usuarios (</t>
    </r>
    <r>
      <rPr>
        <b/>
        <sz val="11"/>
        <color theme="1"/>
        <rFont val="Calibri"/>
        <family val="2"/>
        <scheme val="minor"/>
      </rPr>
      <t>ATE</t>
    </r>
    <r>
      <rPr>
        <sz val="11"/>
        <color theme="1"/>
        <rFont val="Calibri"/>
        <family val="2"/>
        <scheme val="minor"/>
      </rPr>
      <t xml:space="preserve">).
</t>
    </r>
    <r>
      <rPr>
        <b/>
        <sz val="11"/>
        <color theme="1"/>
        <rFont val="Calibri"/>
        <family val="2"/>
        <scheme val="minor"/>
      </rPr>
      <t>DE</t>
    </r>
    <r>
      <rPr>
        <sz val="11"/>
        <color theme="1"/>
        <rFont val="Calibri"/>
        <family val="2"/>
        <scheme val="minor"/>
      </rPr>
      <t>: Sigla que corresponde a los reclamos ingresados por canal postal, bajo el nombre Documento Externo que son ingresados en Oficina de Partes (</t>
    </r>
    <r>
      <rPr>
        <b/>
        <sz val="11"/>
        <color theme="1"/>
        <rFont val="Calibri"/>
        <family val="2"/>
        <scheme val="minor"/>
      </rPr>
      <t>OPA</t>
    </r>
    <r>
      <rPr>
        <sz val="11"/>
        <color theme="1"/>
        <rFont val="Calibri"/>
        <family val="2"/>
        <scheme val="minor"/>
      </rPr>
      <t xml:space="preserve">).
</t>
    </r>
    <r>
      <rPr>
        <b/>
        <sz val="11"/>
        <color theme="1"/>
        <rFont val="Calibri"/>
        <family val="2"/>
        <scheme val="minor"/>
      </rPr>
      <t>PO</t>
    </r>
    <r>
      <rPr>
        <sz val="11"/>
        <color theme="1"/>
        <rFont val="Calibri"/>
        <family val="2"/>
        <scheme val="minor"/>
      </rPr>
      <t>: Sigla que corresponde a los reclamos ingresados por canal presencial, bajo el nombre Presentación Online que son ingresados en las oficinas y que son registradas en Sistema Estadístico de Atención a Público (</t>
    </r>
    <r>
      <rPr>
        <b/>
        <sz val="11"/>
        <color theme="1"/>
        <rFont val="Calibri"/>
        <family val="2"/>
        <scheme val="minor"/>
      </rPr>
      <t>OAP</t>
    </r>
    <r>
      <rPr>
        <sz val="11"/>
        <color theme="1"/>
        <rFont val="Calibri"/>
        <family val="2"/>
        <scheme val="minor"/>
      </rPr>
      <t xml:space="preserve">).
</t>
    </r>
    <r>
      <rPr>
        <b/>
        <sz val="11"/>
        <color theme="1"/>
        <rFont val="Calibri"/>
        <family val="2"/>
        <scheme val="minor"/>
      </rPr>
      <t>RW</t>
    </r>
    <r>
      <rPr>
        <sz val="11"/>
        <color theme="1"/>
        <rFont val="Calibri"/>
        <family val="2"/>
        <scheme val="minor"/>
      </rPr>
      <t>: Sigla que identifica los reclamos ingresados por canal telefónico, bajo el nombre Reclamo Call Center que son ingresados por Atención Call Center (</t>
    </r>
    <r>
      <rPr>
        <b/>
        <sz val="11"/>
        <color theme="1"/>
        <rFont val="Calibri"/>
        <family val="2"/>
        <scheme val="minor"/>
      </rPr>
      <t>ACC</t>
    </r>
    <r>
      <rPr>
        <sz val="11"/>
        <color theme="1"/>
        <rFont val="Calibri"/>
        <family val="2"/>
        <scheme val="minor"/>
      </rPr>
      <t xml:space="preserve">).
</t>
    </r>
    <r>
      <rPr>
        <b/>
        <sz val="11"/>
        <color theme="1"/>
        <rFont val="Calibri"/>
        <family val="2"/>
        <scheme val="minor"/>
      </rPr>
      <t>DS</t>
    </r>
    <r>
      <rPr>
        <sz val="11"/>
        <color theme="1"/>
        <rFont val="Calibri"/>
        <family val="2"/>
        <scheme val="minor"/>
      </rPr>
      <t>: Sigla que identifica los reclamos ingresados por canal postal, bajo el nombre Derivación Subsecretaría que son ingresados a los departamentos Atención y Servicios al Usuario (</t>
    </r>
    <r>
      <rPr>
        <b/>
        <sz val="11"/>
        <color theme="1"/>
        <rFont val="Calibri"/>
        <family val="2"/>
        <scheme val="minor"/>
      </rPr>
      <t>ASU</t>
    </r>
    <r>
      <rPr>
        <sz val="11"/>
        <color theme="1"/>
        <rFont val="Calibri"/>
        <family val="2"/>
        <scheme val="minor"/>
      </rPr>
      <t xml:space="preserve">).
</t>
    </r>
    <r>
      <rPr>
        <b/>
        <sz val="11"/>
        <color theme="1"/>
        <rFont val="Calibri"/>
        <family val="2"/>
        <scheme val="minor"/>
      </rPr>
      <t>RA</t>
    </r>
    <r>
      <rPr>
        <sz val="11"/>
        <color theme="1"/>
        <rFont val="Calibri"/>
        <family val="2"/>
        <scheme val="minor"/>
      </rPr>
      <t>: Sigla que indica las atenciones presenciales resolutivas, se resuelve el reclamo "in situ"</t>
    </r>
    <r>
      <rPr>
        <b/>
        <sz val="11"/>
        <color theme="1"/>
        <rFont val="Calibri"/>
        <family val="2"/>
        <scheme val="minor"/>
      </rPr>
      <t>(OAP)</t>
    </r>
    <r>
      <rPr>
        <sz val="11"/>
        <color theme="1"/>
        <rFont val="Calibri"/>
        <family val="2"/>
        <scheme val="minor"/>
      </rPr>
      <t xml:space="preserve">.
</t>
    </r>
    <r>
      <rPr>
        <b/>
        <sz val="11"/>
        <color theme="1"/>
        <rFont val="Calibri"/>
        <family val="2"/>
        <scheme val="minor"/>
      </rPr>
      <t>RV:</t>
    </r>
    <r>
      <rPr>
        <sz val="11"/>
        <color theme="1"/>
        <rFont val="Calibri"/>
        <family val="2"/>
        <scheme val="minor"/>
      </rPr>
      <t xml:space="preserve">  Sigla que indica las atenciones virtuales resolutivas, se resuelve el reclamo "in situ"</t>
    </r>
    <r>
      <rPr>
        <b/>
        <sz val="11"/>
        <color theme="1"/>
        <rFont val="Calibri"/>
        <family val="2"/>
        <scheme val="minor"/>
      </rPr>
      <t>(OAP).</t>
    </r>
    <r>
      <rPr>
        <sz val="11"/>
        <color theme="1"/>
        <rFont val="Calibri"/>
        <family val="2"/>
        <scheme val="minor"/>
      </rPr>
      <t xml:space="preserve">
</t>
    </r>
    <r>
      <rPr>
        <b/>
        <sz val="11"/>
        <color theme="1"/>
        <rFont val="Calibri"/>
        <family val="2"/>
        <scheme val="minor"/>
      </rPr>
      <t>PV:</t>
    </r>
    <r>
      <rPr>
        <sz val="11"/>
        <color theme="1"/>
        <rFont val="Calibri"/>
        <family val="2"/>
        <scheme val="minor"/>
      </rPr>
      <t xml:space="preserve"> Sigla que corresponde a los reclamos ingresados mediante atenciones virtuales, bajo el nombre de Presentación Virtual que son registradas en Sistema Estadístico de Atención a Público </t>
    </r>
    <r>
      <rPr>
        <b/>
        <sz val="11"/>
        <color theme="1"/>
        <rFont val="Calibri"/>
        <family val="2"/>
        <scheme val="minor"/>
      </rPr>
      <t>(OAP)</t>
    </r>
    <r>
      <rPr>
        <sz val="11"/>
        <color theme="1"/>
        <rFont val="Calibri"/>
        <family val="2"/>
        <scheme val="minor"/>
      </rPr>
      <t xml:space="preserve">
</t>
    </r>
    <r>
      <rPr>
        <u/>
        <sz val="11"/>
        <color theme="1"/>
        <rFont val="Calibri"/>
        <family val="2"/>
        <scheme val="minor"/>
      </rPr>
      <t>*Nota/Observación 1</t>
    </r>
    <r>
      <rPr>
        <sz val="11"/>
        <color theme="1"/>
        <rFont val="Calibri"/>
        <family val="2"/>
        <scheme val="minor"/>
      </rPr>
      <t xml:space="preserve">: Todos los campos descritos se componen de la siguiente estructura: </t>
    </r>
    <r>
      <rPr>
        <i/>
        <sz val="11"/>
        <color theme="1"/>
        <rFont val="Calibri"/>
        <family val="2"/>
        <scheme val="minor"/>
      </rPr>
      <t>"Sigla del documento de ingreso - Sigla que identifica el área de ingreso del documento - Año de ingreso - Número correlativo de ingreso"</t>
    </r>
    <r>
      <rPr>
        <sz val="11"/>
        <color theme="1"/>
        <rFont val="Calibri"/>
        <family val="2"/>
        <scheme val="minor"/>
      </rPr>
      <t xml:space="preserve">. 
</t>
    </r>
    <r>
      <rPr>
        <u/>
        <sz val="11"/>
        <color theme="1"/>
        <rFont val="Calibri"/>
        <family val="2"/>
        <scheme val="minor"/>
      </rPr>
      <t>**Nota/Observación 2</t>
    </r>
    <r>
      <rPr>
        <sz val="11"/>
        <color theme="1"/>
        <rFont val="Calibri"/>
        <family val="2"/>
        <scheme val="minor"/>
      </rPr>
      <t>: En el caso de los aplicativos (</t>
    </r>
    <r>
      <rPr>
        <b/>
        <sz val="11"/>
        <color theme="1"/>
        <rFont val="Calibri"/>
        <family val="2"/>
        <scheme val="minor"/>
      </rPr>
      <t>AP</t>
    </r>
    <r>
      <rPr>
        <sz val="11"/>
        <color theme="1"/>
        <rFont val="Calibri"/>
        <family val="2"/>
        <scheme val="minor"/>
      </rPr>
      <t>) la sigla (</t>
    </r>
    <r>
      <rPr>
        <b/>
        <sz val="11"/>
        <color theme="1"/>
        <rFont val="Calibri"/>
        <family val="2"/>
        <scheme val="minor"/>
      </rPr>
      <t>JGA</t>
    </r>
    <r>
      <rPr>
        <sz val="11"/>
        <color theme="1"/>
        <rFont val="Calibri"/>
        <family val="2"/>
        <scheme val="minor"/>
      </rPr>
      <t>) se asocia a la procedencia del documento que es de la Jefatura de Gabinete.</t>
    </r>
  </si>
  <si>
    <r>
      <t xml:space="preserve">Indica la fecha en que se despacha la respuesta a la o el usuario.
</t>
    </r>
    <r>
      <rPr>
        <u/>
        <sz val="11"/>
        <rFont val="Calibri"/>
        <family val="2"/>
        <scheme val="minor"/>
      </rPr>
      <t>Nota/Observación</t>
    </r>
    <r>
      <rPr>
        <sz val="11"/>
        <rFont val="Calibri"/>
        <family val="2"/>
        <scheme val="minor"/>
      </rPr>
      <t xml:space="preserve">: Para aquellos casos en que el usuario(a) realiza distintos ingresos por la misma materia, se emite una única respuesta que puede abordar varios requerimientos del solicitante.
</t>
    </r>
  </si>
  <si>
    <r>
      <t xml:space="preserve">Esta columna detalla el sistema en el cual se encuentra registrado el requerimiento del usuario(a).
</t>
    </r>
    <r>
      <rPr>
        <b/>
        <sz val="12"/>
        <color theme="1"/>
        <rFont val="Calibri"/>
        <family val="2"/>
        <scheme val="minor"/>
      </rPr>
      <t>SGD</t>
    </r>
    <r>
      <rPr>
        <sz val="12"/>
        <color theme="1"/>
        <rFont val="Calibri"/>
        <family val="2"/>
        <scheme val="minor"/>
      </rPr>
      <t xml:space="preserve">: Sistema de Gestión Documental. Este es un sistema de información de uso interno que registra, entre otros, los reclamos ingresados a la Superintendencia de Pensiones (SP) por los canales Presencial, Postal, Digital y Telefónico.
</t>
    </r>
  </si>
  <si>
    <r>
      <t>Es el medio por el cual se realiza la interacción con el usuario(a),  los canales de atención pueden ser:  presencial, postal, digital  y  telefónico.</t>
    </r>
    <r>
      <rPr>
        <b/>
        <sz val="11"/>
        <rFont val="Calibri"/>
        <family val="2"/>
        <scheme val="minor"/>
      </rPr>
      <t xml:space="preserve">
1) Canal Presencial:</t>
    </r>
    <r>
      <rPr>
        <sz val="11"/>
        <rFont val="Calibri"/>
        <family val="2"/>
        <scheme val="minor"/>
      </rPr>
      <t xml:space="preserve"> En este canal existen dos tipos de registros:
     </t>
    </r>
    <r>
      <rPr>
        <b/>
        <sz val="11"/>
        <rFont val="Calibri"/>
        <family val="2"/>
        <scheme val="minor"/>
      </rPr>
      <t>a)</t>
    </r>
    <r>
      <rPr>
        <sz val="11"/>
        <rFont val="Calibri"/>
        <family val="2"/>
        <scheme val="minor"/>
      </rPr>
      <t xml:space="preserve"> </t>
    </r>
    <r>
      <rPr>
        <b/>
        <sz val="11"/>
        <rFont val="Calibri"/>
        <family val="2"/>
        <scheme val="minor"/>
      </rPr>
      <t xml:space="preserve">(PO) </t>
    </r>
    <r>
      <rPr>
        <sz val="11"/>
        <rFont val="Calibri"/>
        <family val="2"/>
        <scheme val="minor"/>
      </rPr>
      <t>son los reclamos que ingresan a la Superintendencia de Pensiones, mediante el sistema interno</t>
    </r>
    <r>
      <rPr>
        <b/>
        <sz val="11"/>
        <rFont val="Calibri"/>
        <family val="2"/>
        <scheme val="minor"/>
      </rPr>
      <t xml:space="preserve"> (SGD)</t>
    </r>
    <r>
      <rPr>
        <sz val="11"/>
        <rFont val="Calibri"/>
        <family val="2"/>
        <scheme val="minor"/>
      </rPr>
      <t xml:space="preserve"> que por su complejidad requieren mayores antecedentes para su respuesta, lo que se efectúa en días posteriores a su presentación.
     </t>
    </r>
    <r>
      <rPr>
        <b/>
        <sz val="11"/>
        <rFont val="Calibri"/>
        <family val="2"/>
        <scheme val="minor"/>
      </rPr>
      <t>b)</t>
    </r>
    <r>
      <rPr>
        <sz val="11"/>
        <rFont val="Calibri"/>
        <family val="2"/>
        <scheme val="minor"/>
      </rPr>
      <t xml:space="preserve"> </t>
    </r>
    <r>
      <rPr>
        <b/>
        <sz val="11"/>
        <rFont val="Calibri"/>
        <family val="2"/>
        <scheme val="minor"/>
      </rPr>
      <t xml:space="preserve">(RA) </t>
    </r>
    <r>
      <rPr>
        <sz val="11"/>
        <rFont val="Calibri"/>
        <family val="2"/>
        <scheme val="minor"/>
      </rPr>
      <t xml:space="preserve">Los reclamos que son respondidos in situ (resolutivo) en las oficinas de atención a público.
</t>
    </r>
    <r>
      <rPr>
        <b/>
        <sz val="11"/>
        <rFont val="Calibri"/>
        <family val="2"/>
        <scheme val="minor"/>
      </rPr>
      <t>2) Canal Postal:</t>
    </r>
    <r>
      <rPr>
        <sz val="11"/>
        <rFont val="Calibri"/>
        <family val="2"/>
        <scheme val="minor"/>
      </rPr>
      <t xml:space="preserve"> Son los reclamos que ingresan por Documentos Externos </t>
    </r>
    <r>
      <rPr>
        <b/>
        <sz val="11"/>
        <rFont val="Calibri"/>
        <family val="2"/>
        <scheme val="minor"/>
      </rPr>
      <t>(DE)</t>
    </r>
    <r>
      <rPr>
        <sz val="11"/>
        <rFont val="Calibri"/>
        <family val="2"/>
        <scheme val="minor"/>
      </rPr>
      <t>, Aplicativo Presidencial</t>
    </r>
    <r>
      <rPr>
        <b/>
        <sz val="11"/>
        <rFont val="Calibri"/>
        <family val="2"/>
        <scheme val="minor"/>
      </rPr>
      <t xml:space="preserve"> (AP),</t>
    </r>
    <r>
      <rPr>
        <sz val="11"/>
        <rFont val="Calibri"/>
        <family val="2"/>
        <scheme val="minor"/>
      </rPr>
      <t xml:space="preserve"> Derivaciones Subsecretaría de Previsión Social</t>
    </r>
    <r>
      <rPr>
        <b/>
        <sz val="11"/>
        <rFont val="Calibri"/>
        <family val="2"/>
        <scheme val="minor"/>
      </rPr>
      <t xml:space="preserve"> (DS).
3) Canal Digital:</t>
    </r>
    <r>
      <rPr>
        <sz val="11"/>
        <rFont val="Calibri"/>
        <family val="2"/>
        <scheme val="minor"/>
      </rPr>
      <t xml:space="preserve"> En este canal existen tres tipos de registros:
     </t>
    </r>
    <r>
      <rPr>
        <b/>
        <sz val="11"/>
        <rFont val="Calibri"/>
        <family val="2"/>
        <scheme val="minor"/>
      </rPr>
      <t>a)</t>
    </r>
    <r>
      <rPr>
        <sz val="11"/>
        <rFont val="Calibri"/>
        <family val="2"/>
        <scheme val="minor"/>
      </rPr>
      <t xml:space="preserve"> Corresponde a los reclamos ingresados a la Superintendencia de Pensiones mediante plataforma digital de consultas web</t>
    </r>
    <r>
      <rPr>
        <b/>
        <sz val="11"/>
        <rFont val="Calibri"/>
        <family val="2"/>
        <scheme val="minor"/>
      </rPr>
      <t xml:space="preserve"> (CW), </t>
    </r>
    <r>
      <rPr>
        <sz val="11"/>
        <rFont val="Calibri"/>
        <family val="2"/>
        <scheme val="minor"/>
      </rPr>
      <t>los que son gestionados en el sistema de Consultas Internet que requieren mayores antecedentes para su respuesta, lo que se efectúa en días posteriores a su ingreso. Cabe señalar que si bien el sistema se denomina "consultas internet", este recibe tanto consultas como reclamos.</t>
    </r>
    <r>
      <rPr>
        <b/>
        <sz val="11"/>
        <rFont val="Calibri"/>
        <family val="2"/>
        <scheme val="minor"/>
      </rPr>
      <t xml:space="preserve">
     b)</t>
    </r>
    <r>
      <rPr>
        <sz val="11"/>
        <rFont val="Calibri"/>
        <family val="2"/>
        <scheme val="minor"/>
      </rPr>
      <t xml:space="preserve"> Corresponde a los reclamos ingresados a la Superintendencia de Pensiones mediante plataforma digital</t>
    </r>
    <r>
      <rPr>
        <b/>
        <sz val="11"/>
        <rFont val="Calibri"/>
        <family val="2"/>
        <scheme val="minor"/>
      </rPr>
      <t xml:space="preserve"> (PV)</t>
    </r>
    <r>
      <rPr>
        <sz val="11"/>
        <rFont val="Calibri"/>
        <family val="2"/>
        <scheme val="minor"/>
      </rPr>
      <t xml:space="preserve">, que incluye agendamiento telefónico y sucursal virtual, los que son registrados mediante sistema interno </t>
    </r>
    <r>
      <rPr>
        <b/>
        <sz val="11"/>
        <rFont val="Calibri"/>
        <family val="2"/>
        <scheme val="minor"/>
      </rPr>
      <t>(SGD)</t>
    </r>
    <r>
      <rPr>
        <sz val="11"/>
        <rFont val="Calibri"/>
        <family val="2"/>
        <scheme val="minor"/>
      </rPr>
      <t xml:space="preserve">, que requieren mayores antecedentes para su respuesta, lo que se efectúa en días posteriores a su ingreso.
     </t>
    </r>
    <r>
      <rPr>
        <b/>
        <sz val="11"/>
        <rFont val="Calibri"/>
        <family val="2"/>
        <scheme val="minor"/>
      </rPr>
      <t>c)</t>
    </r>
    <r>
      <rPr>
        <sz val="11"/>
        <rFont val="Calibri"/>
        <family val="2"/>
        <scheme val="minor"/>
      </rPr>
      <t xml:space="preserve"> Corresponde a los reclamos que son respondidos in situ (resolutivo), que se identifican mediante la sigla </t>
    </r>
    <r>
      <rPr>
        <b/>
        <sz val="11"/>
        <rFont val="Calibri"/>
        <family val="2"/>
        <scheme val="minor"/>
      </rPr>
      <t xml:space="preserve">(RV), </t>
    </r>
    <r>
      <rPr>
        <sz val="11"/>
        <rFont val="Calibri"/>
        <family val="2"/>
        <scheme val="minor"/>
      </rPr>
      <t>que incluye agendamiento telefónico y sucursal virtual</t>
    </r>
    <r>
      <rPr>
        <b/>
        <sz val="11"/>
        <rFont val="Calibri"/>
        <family val="2"/>
        <scheme val="minor"/>
      </rPr>
      <t>,</t>
    </r>
    <r>
      <rPr>
        <sz val="11"/>
        <rFont val="Calibri"/>
        <family val="2"/>
        <scheme val="minor"/>
      </rPr>
      <t xml:space="preserve"> en la atención mediante plataforma digital, los que son registrados mediante sistema interno </t>
    </r>
    <r>
      <rPr>
        <b/>
        <sz val="11"/>
        <rFont val="Calibri"/>
        <family val="2"/>
        <scheme val="minor"/>
      </rPr>
      <t>(SGD).
4) Canal Telefónico:</t>
    </r>
    <r>
      <rPr>
        <sz val="11"/>
        <rFont val="Calibri"/>
        <family val="2"/>
        <scheme val="minor"/>
      </rPr>
      <t xml:space="preserve"> Corresponde a los reclamos ingresados a través del Call Center</t>
    </r>
    <r>
      <rPr>
        <b/>
        <sz val="11"/>
        <rFont val="Calibri"/>
        <family val="2"/>
        <scheme val="minor"/>
      </rPr>
      <t xml:space="preserve"> (RW)</t>
    </r>
  </si>
  <si>
    <r>
      <rPr>
        <b/>
        <sz val="11"/>
        <rFont val="Calibri"/>
        <family val="2"/>
        <scheme val="minor"/>
      </rPr>
      <t>1)</t>
    </r>
    <r>
      <rPr>
        <sz val="11"/>
        <rFont val="Calibri"/>
        <family val="2"/>
        <scheme val="minor"/>
      </rPr>
      <t xml:space="preserve"> La información de esta base de datos se construye a partir del sistema Estadístico de Consultas y Atención (ECA) de la Superintendencia de Pensiones, utilizando los nombres de los campos de dicho sistema.
</t>
    </r>
    <r>
      <rPr>
        <b/>
        <sz val="11"/>
        <rFont val="Calibri"/>
        <family val="2"/>
        <scheme val="minor"/>
      </rPr>
      <t>2)</t>
    </r>
    <r>
      <rPr>
        <sz val="11"/>
        <rFont val="Calibri"/>
        <family val="2"/>
        <scheme val="minor"/>
      </rPr>
      <t xml:space="preserve"> Respecto de los reclamos desistidos, durante 2022 no se han registrado casos clasificados bajo esta categoría. En los casos en donde sea necesario que el usuario reclamante complemente la información para dar curso a su requerimiento, la institución al momento de solicitar la información complementaria, le indica al usuario que en caso de no remitirla en un plazo determinado, el caso será cerrado, esto según lo establecido en la Ley 19.880 que establece bases de los procedimientos administrativos que rigen los actos de los órganos de la administración del Estado.
</t>
    </r>
    <r>
      <rPr>
        <b/>
        <sz val="11"/>
        <rFont val="Calibri"/>
        <family val="2"/>
        <scheme val="minor"/>
      </rPr>
      <t>3)</t>
    </r>
    <r>
      <rPr>
        <sz val="11"/>
        <rFont val="Calibri"/>
        <family val="2"/>
        <scheme val="minor"/>
      </rPr>
      <t xml:space="preserve"> Atendido que para el año 2022, el 31 de diciembre es un día sábado y por lo tanto no es considerado un día hábil, la normativa que debe aplicarse en este caso es la Ley N°19.880 que establece bases de los procedimientos administrativos que rigen los actos de los órganos de la administración del Estado. Esta ley en su artículo 25 señala que los plazos que contempla son de días hábiles, explícitamente indica como días inhábiles los sábados, domingos y festivos y por lo tanto se entenderá que la presentación se realizó en el siguiente día hábil, incluso si esta presentación fue a través de plataformas electrónicas. </t>
    </r>
    <r>
      <rPr>
        <u/>
        <sz val="11"/>
        <rFont val="Calibri"/>
        <family val="2"/>
        <scheme val="minor"/>
      </rPr>
      <t>Por lo tanto, los reclamos que se ingresen el sábado 31 de diciembre de 2022 no se suman en el denominador de la fórmula de cálculo (“Total de reclamos recibidos al año t”)</t>
    </r>
    <r>
      <rPr>
        <sz val="11"/>
        <rFont val="Calibri"/>
        <family val="2"/>
        <scheme val="minor"/>
      </rPr>
      <t xml:space="preserve">. 
</t>
    </r>
    <r>
      <rPr>
        <b/>
        <u/>
        <sz val="11"/>
        <rFont val="Calibri"/>
        <family val="2"/>
        <scheme val="minor"/>
      </rPr>
      <t xml:space="preserve">IMPORTANTE: </t>
    </r>
    <r>
      <rPr>
        <b/>
        <sz val="11"/>
        <rFont val="Calibri"/>
        <family val="2"/>
        <scheme val="minor"/>
      </rPr>
      <t>Para el caso de esta base de datos, existen dos (2) registros que se omiten de la contabilización en base al criterio antes indicado.</t>
    </r>
  </si>
  <si>
    <r>
      <t xml:space="preserve">Corresponde al estado en que se encuentra la tramitación del reclamo.
</t>
    </r>
    <r>
      <rPr>
        <b/>
        <sz val="11"/>
        <rFont val="Calibri"/>
        <family val="2"/>
        <scheme val="minor"/>
      </rPr>
      <t>1) Ingresado:</t>
    </r>
    <r>
      <rPr>
        <sz val="11"/>
        <rFont val="Calibri"/>
        <family val="2"/>
        <scheme val="minor"/>
      </rPr>
      <t xml:space="preserve"> Indica que el reclamo se encuentra ingresado en la Superintendencia de Pensiones.
</t>
    </r>
    <r>
      <rPr>
        <b/>
        <sz val="11"/>
        <rFont val="Calibri"/>
        <family val="2"/>
        <scheme val="minor"/>
      </rPr>
      <t xml:space="preserve">2) En análisis: </t>
    </r>
    <r>
      <rPr>
        <sz val="11"/>
        <rFont val="Calibri"/>
        <family val="2"/>
        <scheme val="minor"/>
      </rPr>
      <t xml:space="preserve">Indica que el reclamo está siendo procesado para dar respuesta al usuario(a). Mientras se encuentra en este estado, el registro en la base de datos no muestra la contabilidad de días hábiles ni de días corridos, puesto que estos datos solo son posibles de obtener una vez respondido el reclamo.
</t>
    </r>
    <r>
      <rPr>
        <b/>
        <sz val="11"/>
        <rFont val="Calibri"/>
        <family val="2"/>
        <scheme val="minor"/>
      </rPr>
      <t>3) Respondido</t>
    </r>
    <r>
      <rPr>
        <sz val="11"/>
        <rFont val="Calibri"/>
        <family val="2"/>
        <scheme val="minor"/>
      </rPr>
      <t xml:space="preserve">: Indica que se ha entregado una respuesta resolutiva al usuario(a), es decir, contiene un pronunciamiento definitivo en respuesta al requerimiento solicitado por el usuario(a).
</t>
    </r>
    <r>
      <rPr>
        <b/>
        <sz val="11"/>
        <rFont val="Calibri"/>
        <family val="2"/>
        <scheme val="minor"/>
      </rPr>
      <t>4) Derivado:</t>
    </r>
    <r>
      <rPr>
        <sz val="11"/>
        <rFont val="Calibri"/>
        <family val="2"/>
        <scheme val="minor"/>
      </rPr>
      <t xml:space="preserve"> Indica que es un reclamo que NO corresponde a las competencias de la Superintendencia de Pensiones en el cual fue recibido, por tanto, es derivado al Servicio competente en la materia. Éste no es considerado en la medición del indicador, pero es informado en la base de datos.
</t>
    </r>
    <r>
      <rPr>
        <b/>
        <sz val="11"/>
        <rFont val="Calibri"/>
        <family val="2"/>
        <scheme val="minor"/>
      </rPr>
      <t>5) Desistido:</t>
    </r>
    <r>
      <rPr>
        <sz val="11"/>
        <rFont val="Calibri"/>
        <family val="2"/>
        <scheme val="minor"/>
      </rPr>
      <t xml:space="preserve"> Corresponde a aquellos casos en que los reclamos no reúnen los requisitos señalados en el artículo 30 de la ley N° 19.880 (individualización, hechos y razones en que se funda, lugar y fecha, firma y al órgano al que se dirige) o los exigidos por legislación especial aplicable y que en consecuencia se requiere al interesado que subsane en plazo de 5 días, en el caso de que esto no ocurra se considerará como desistido. En consecuencia, un reclamo desistido, concluye el procedimiento, pero no genera una respuesta resolutiva, según lo exige los requisitos técnicos de este indicador, por lo tanto no es contabilizado.
</t>
    </r>
    <r>
      <rPr>
        <b/>
        <u/>
        <sz val="11"/>
        <rFont val="Calibri"/>
        <family val="2"/>
        <scheme val="minor"/>
      </rPr>
      <t xml:space="preserve">
Nota/Observación</t>
    </r>
    <r>
      <rPr>
        <b/>
        <sz val="11"/>
        <rFont val="Calibri"/>
        <family val="2"/>
        <scheme val="minor"/>
      </rPr>
      <t xml:space="preserve">: </t>
    </r>
    <r>
      <rPr>
        <sz val="11"/>
        <rFont val="Calibri"/>
        <family val="2"/>
        <scheme val="minor"/>
      </rPr>
      <t>Se entiende por respuesta resolutiva aquella que entrega la Superintendencia de Pensiones a la o el usuario de acuerdo al marco legal, normativa y/o instrucciones vigentes, que da por finalizado y resuelto el requerimiento por el cual él acudió a la institución.</t>
    </r>
  </si>
  <si>
    <r>
      <t xml:space="preserve">Corresponde al tipo de documento de respuesta que se envía a la o el usuario*: 
</t>
    </r>
    <r>
      <rPr>
        <b/>
        <sz val="11"/>
        <color theme="1"/>
        <rFont val="Calibri"/>
        <family val="2"/>
        <scheme val="minor"/>
      </rPr>
      <t>OF:</t>
    </r>
    <r>
      <rPr>
        <sz val="11"/>
        <color theme="1"/>
        <rFont val="Calibri"/>
        <family val="2"/>
        <scheme val="minor"/>
      </rPr>
      <t xml:space="preserve"> Sigla que indica Oficio emitido desde la Superintendencia de Pensiones con respuesta a la o el usuario, el cual es enviado por canal postal.
</t>
    </r>
    <r>
      <rPr>
        <b/>
        <sz val="11"/>
        <color theme="1"/>
        <rFont val="Calibri"/>
        <family val="2"/>
        <scheme val="minor"/>
      </rPr>
      <t>EM</t>
    </r>
    <r>
      <rPr>
        <sz val="11"/>
        <color theme="1"/>
        <rFont val="Calibri"/>
        <family val="2"/>
        <scheme val="minor"/>
      </rPr>
      <t xml:space="preserve">: Sigla de E-mail con respuesta a la o el usuario, el cual es enviado mediante correo electrónico.
</t>
    </r>
    <r>
      <rPr>
        <b/>
        <sz val="11"/>
        <color theme="1"/>
        <rFont val="Calibri"/>
        <family val="2"/>
        <scheme val="minor"/>
      </rPr>
      <t>TC:</t>
    </r>
    <r>
      <rPr>
        <sz val="11"/>
        <color theme="1"/>
        <rFont val="Calibri"/>
        <family val="2"/>
        <scheme val="minor"/>
      </rPr>
      <t xml:space="preserve"> Sigla que indica transmisión electrónica utilizada por convenios internacionales para dar respuesta al reclamo a la o el usuario a través del organismo de enlace.
</t>
    </r>
    <r>
      <rPr>
        <b/>
        <sz val="11"/>
        <color theme="1"/>
        <rFont val="Calibri"/>
        <family val="2"/>
        <scheme val="minor"/>
      </rPr>
      <t>RC:</t>
    </r>
    <r>
      <rPr>
        <sz val="11"/>
        <color theme="1"/>
        <rFont val="Calibri"/>
        <family val="2"/>
        <scheme val="minor"/>
      </rPr>
      <t xml:space="preserve"> Sigla que indica respuesta de caso de regulados a la Superintendencia de Pensiones.
</t>
    </r>
    <r>
      <rPr>
        <b/>
        <sz val="11"/>
        <color theme="1"/>
        <rFont val="Calibri"/>
        <family val="2"/>
        <scheme val="minor"/>
      </rPr>
      <t>RA</t>
    </r>
    <r>
      <rPr>
        <sz val="11"/>
        <color theme="1"/>
        <rFont val="Calibri"/>
        <family val="2"/>
        <scheme val="minor"/>
      </rPr>
      <t xml:space="preserve">: Sigla que indica las atenciones presenciales resolutivas, se resuelve el reclamo "in situ".
</t>
    </r>
    <r>
      <rPr>
        <b/>
        <sz val="11"/>
        <color theme="1"/>
        <rFont val="Calibri"/>
        <family val="2"/>
        <scheme val="minor"/>
      </rPr>
      <t>RV:</t>
    </r>
    <r>
      <rPr>
        <sz val="11"/>
        <color theme="1"/>
        <rFont val="Calibri"/>
        <family val="2"/>
        <scheme val="minor"/>
      </rPr>
      <t xml:space="preserve">  Sigla que indica las atenciones virtuales resolutivas, se resuelve el reclamo "in situ"</t>
    </r>
    <r>
      <rPr>
        <b/>
        <sz val="11"/>
        <color theme="1"/>
        <rFont val="Calibri"/>
        <family val="2"/>
        <scheme val="minor"/>
      </rPr>
      <t>(OAP).</t>
    </r>
    <r>
      <rPr>
        <sz val="11"/>
        <color theme="1"/>
        <rFont val="Calibri"/>
        <family val="2"/>
        <scheme val="minor"/>
      </rPr>
      <t xml:space="preserve">
</t>
    </r>
    <r>
      <rPr>
        <b/>
        <sz val="11"/>
        <color theme="1"/>
        <rFont val="Calibri"/>
        <family val="2"/>
        <scheme val="minor"/>
      </rPr>
      <t>DE</t>
    </r>
    <r>
      <rPr>
        <sz val="11"/>
        <color theme="1"/>
        <rFont val="Calibri"/>
        <family val="2"/>
        <scheme val="minor"/>
      </rPr>
      <t xml:space="preserve">: Sigla que indica que es la respuesta emitida por un regulado mediante Oficio por instrucciones de la SP, el cual es registrado en canal postal bajo el nombre Documento Externo.
</t>
    </r>
    <r>
      <rPr>
        <b/>
        <sz val="11"/>
        <color theme="1"/>
        <rFont val="Calibri"/>
        <family val="2"/>
        <scheme val="minor"/>
      </rPr>
      <t xml:space="preserve">RR: </t>
    </r>
    <r>
      <rPr>
        <sz val="11"/>
        <color theme="1"/>
        <rFont val="Calibri"/>
        <family val="2"/>
        <scheme val="minor"/>
      </rPr>
      <t xml:space="preserve">Sigla que indica la respuesta que emite el regulado a la solicitud de nuestro Servicio, de complementar o enviar más antecedentes a través del sistema de reitero de reclamos.
</t>
    </r>
    <r>
      <rPr>
        <u/>
        <sz val="11"/>
        <color theme="1"/>
        <rFont val="Calibri"/>
        <family val="2"/>
        <scheme val="minor"/>
      </rPr>
      <t>*Nota/Observación 1:</t>
    </r>
    <r>
      <rPr>
        <sz val="11"/>
        <color theme="1"/>
        <rFont val="Calibri"/>
        <family val="2"/>
        <scheme val="minor"/>
      </rPr>
      <t xml:space="preserve"> Todos los campos descritos se componen de la siguiente estructura: "Sigla del documento de respuesta - Sigla que identifica el área responsable del documento - Año de respuesta - Número correlativo de salida". Sólo en el caso de los Oficios, se agrega un número interno que precede al número correlativo se salida indicado entre corchetes "{ }".
</t>
    </r>
    <r>
      <rPr>
        <u/>
        <sz val="11"/>
        <color theme="1"/>
        <rFont val="Calibri"/>
        <family val="2"/>
        <scheme val="minor"/>
      </rPr>
      <t xml:space="preserve">
Nota/Observación 2</t>
    </r>
    <r>
      <rPr>
        <b/>
        <sz val="11"/>
        <color theme="1"/>
        <rFont val="Calibri"/>
        <family val="2"/>
        <scheme val="minor"/>
      </rPr>
      <t>:</t>
    </r>
    <r>
      <rPr>
        <sz val="11"/>
        <color theme="1"/>
        <rFont val="Calibri"/>
        <family val="2"/>
        <scheme val="minor"/>
      </rPr>
      <t xml:space="preserve"> A continuación se definen las siglas que identifican el área responsable del documento:
</t>
    </r>
    <r>
      <rPr>
        <b/>
        <sz val="11"/>
        <color theme="1"/>
        <rFont val="Calibri"/>
        <family val="2"/>
        <scheme val="minor"/>
      </rPr>
      <t>ASU:</t>
    </r>
    <r>
      <rPr>
        <sz val="11"/>
        <color theme="1"/>
        <rFont val="Calibri"/>
        <family val="2"/>
        <scheme val="minor"/>
      </rPr>
      <t xml:space="preserve"> Departamentos  Atención y Servicios al Usuario.
</t>
    </r>
    <r>
      <rPr>
        <b/>
        <sz val="11"/>
        <color theme="1"/>
        <rFont val="Calibri"/>
        <family val="2"/>
        <scheme val="minor"/>
      </rPr>
      <t>ATE:</t>
    </r>
    <r>
      <rPr>
        <sz val="11"/>
        <color theme="1"/>
        <rFont val="Calibri"/>
        <family val="2"/>
        <scheme val="minor"/>
      </rPr>
      <t xml:space="preserve"> Departamento Atención Usuarios.
</t>
    </r>
    <r>
      <rPr>
        <b/>
        <sz val="11"/>
        <color theme="1"/>
        <rFont val="Calibri"/>
        <family val="2"/>
        <scheme val="minor"/>
      </rPr>
      <t>CME:</t>
    </r>
    <r>
      <rPr>
        <sz val="11"/>
        <color theme="1"/>
        <rFont val="Calibri"/>
        <family val="2"/>
        <scheme val="minor"/>
      </rPr>
      <t xml:space="preserve"> División Comisiones Médicas y Ergonómicas.
</t>
    </r>
    <r>
      <rPr>
        <b/>
        <sz val="11"/>
        <color theme="1"/>
        <rFont val="Calibri"/>
        <family val="2"/>
        <scheme val="minor"/>
      </rPr>
      <t>DAI:</t>
    </r>
    <r>
      <rPr>
        <sz val="11"/>
        <color theme="1"/>
        <rFont val="Calibri"/>
        <family val="2"/>
        <scheme val="minor"/>
      </rPr>
      <t xml:space="preserve"> División Administración Interna.
</t>
    </r>
    <r>
      <rPr>
        <b/>
        <sz val="11"/>
        <color theme="1"/>
        <rFont val="Calibri"/>
        <family val="2"/>
        <scheme val="minor"/>
      </rPr>
      <t>PYS:</t>
    </r>
    <r>
      <rPr>
        <sz val="11"/>
        <color theme="1"/>
        <rFont val="Calibri"/>
        <family val="2"/>
        <scheme val="minor"/>
      </rPr>
      <t xml:space="preserve"> División Prestaciones y Seguros.
</t>
    </r>
    <r>
      <rPr>
        <b/>
        <sz val="11"/>
        <color theme="1"/>
        <rFont val="Calibri"/>
        <family val="2"/>
        <scheme val="minor"/>
      </rPr>
      <t>FIN:</t>
    </r>
    <r>
      <rPr>
        <sz val="11"/>
        <color theme="1"/>
        <rFont val="Calibri"/>
        <family val="2"/>
        <scheme val="minor"/>
      </rPr>
      <t xml:space="preserve"> División Financiera.
</t>
    </r>
    <r>
      <rPr>
        <b/>
        <sz val="11"/>
        <color theme="1"/>
        <rFont val="Calibri"/>
        <family val="2"/>
        <scheme val="minor"/>
      </rPr>
      <t>FIS:</t>
    </r>
    <r>
      <rPr>
        <sz val="11"/>
        <color theme="1"/>
        <rFont val="Calibri"/>
        <family val="2"/>
        <scheme val="minor"/>
      </rPr>
      <t xml:space="preserve"> Fiscalía.
</t>
    </r>
    <r>
      <rPr>
        <b/>
        <sz val="11"/>
        <color theme="1"/>
        <rFont val="Calibri"/>
        <family val="2"/>
        <scheme val="minor"/>
      </rPr>
      <t>DDN:</t>
    </r>
    <r>
      <rPr>
        <sz val="11"/>
        <color theme="1"/>
        <rFont val="Calibri"/>
        <family val="2"/>
        <scheme val="minor"/>
      </rPr>
      <t xml:space="preserve"> División Desarrollo Normativo.
</t>
    </r>
    <r>
      <rPr>
        <b/>
        <sz val="11"/>
        <color theme="1"/>
        <rFont val="Calibri"/>
        <family val="2"/>
        <scheme val="minor"/>
      </rPr>
      <t>EST:</t>
    </r>
    <r>
      <rPr>
        <sz val="11"/>
        <color theme="1"/>
        <rFont val="Calibri"/>
        <family val="2"/>
        <scheme val="minor"/>
      </rPr>
      <t xml:space="preserve"> División Estudios.
</t>
    </r>
    <r>
      <rPr>
        <b/>
        <sz val="11"/>
        <color theme="1"/>
        <rFont val="Calibri"/>
        <family val="2"/>
        <scheme val="minor"/>
      </rPr>
      <t>JGA:</t>
    </r>
    <r>
      <rPr>
        <sz val="11"/>
        <color theme="1"/>
        <rFont val="Calibri"/>
        <family val="2"/>
        <scheme val="minor"/>
      </rPr>
      <t xml:space="preserve"> Gabinete Superintendente.
</t>
    </r>
    <r>
      <rPr>
        <b/>
        <sz val="11"/>
        <color theme="1"/>
        <rFont val="Calibri"/>
        <family val="2"/>
        <scheme val="minor"/>
      </rPr>
      <t xml:space="preserve">UCO: </t>
    </r>
    <r>
      <rPr>
        <sz val="11"/>
        <color theme="1"/>
        <rFont val="Calibri"/>
        <family val="2"/>
        <scheme val="minor"/>
      </rPr>
      <t xml:space="preserve">Unidad de Comunicaciones.
</t>
    </r>
    <r>
      <rPr>
        <b/>
        <sz val="11"/>
        <color theme="1"/>
        <rFont val="Calibri"/>
        <family val="2"/>
        <scheme val="minor"/>
      </rPr>
      <t>CON:</t>
    </r>
    <r>
      <rPr>
        <sz val="11"/>
        <color theme="1"/>
        <rFont val="Calibri"/>
        <family val="2"/>
        <scheme val="minor"/>
      </rPr>
      <t xml:space="preserve"> División Control de Instituciones.
</t>
    </r>
    <r>
      <rPr>
        <b/>
        <sz val="11"/>
        <color theme="1"/>
        <rFont val="Calibri"/>
        <family val="2"/>
        <scheme val="minor"/>
      </rPr>
      <t>OPA</t>
    </r>
    <r>
      <rPr>
        <sz val="11"/>
        <color theme="1"/>
        <rFont val="Calibri"/>
        <family val="2"/>
        <scheme val="minor"/>
      </rPr>
      <t xml:space="preserve">: Oficina de Partes
</t>
    </r>
    <r>
      <rPr>
        <b/>
        <sz val="11"/>
        <color theme="1"/>
        <rFont val="Calibri"/>
        <family val="2"/>
        <scheme val="minor"/>
      </rPr>
      <t>URI:</t>
    </r>
    <r>
      <rPr>
        <sz val="11"/>
        <color theme="1"/>
        <rFont val="Calibri"/>
        <family val="2"/>
        <scheme val="minor"/>
      </rPr>
      <t xml:space="preserve"> </t>
    </r>
    <r>
      <rPr>
        <sz val="11"/>
        <rFont val="Calibri"/>
        <family val="2"/>
        <scheme val="minor"/>
      </rPr>
      <t xml:space="preserve">Unidad de Riesgos Institucionales, Planificación y Control de Gestión.
</t>
    </r>
    <r>
      <rPr>
        <b/>
        <sz val="11"/>
        <rFont val="Calibri"/>
        <family val="2"/>
        <scheme val="minor"/>
      </rPr>
      <t>OAP:</t>
    </r>
    <r>
      <rPr>
        <sz val="11"/>
        <rFont val="Calibri"/>
        <family val="2"/>
        <scheme val="minor"/>
      </rPr>
      <t xml:space="preserve"> Oficina de Atención de Público.
</t>
    </r>
    <r>
      <rPr>
        <b/>
        <sz val="11"/>
        <rFont val="Calibri"/>
        <family val="2"/>
        <scheme val="minor"/>
      </rPr>
      <t>CEA:</t>
    </r>
    <r>
      <rPr>
        <sz val="11"/>
        <rFont val="Calibri"/>
        <family val="2"/>
        <scheme val="minor"/>
      </rPr>
      <t xml:space="preserve"> Comisión Ergonómica y Apelaciones.
</t>
    </r>
    <r>
      <rPr>
        <u/>
        <sz val="11"/>
        <color theme="1"/>
        <rFont val="Calibri"/>
        <family val="2"/>
        <scheme val="minor"/>
      </rPr>
      <t>Nota/Observación 3:</t>
    </r>
    <r>
      <rPr>
        <sz val="11"/>
        <color theme="1"/>
        <rFont val="Calibri"/>
        <family val="2"/>
        <scheme val="minor"/>
      </rPr>
      <t xml:space="preserve"> Para aquellos casos en que el usuario realiza distintos ingresos por la misma materia, se emite una única respuesta que puede abordar varios requerimientos del solicitante.</t>
    </r>
  </si>
  <si>
    <r>
      <rPr>
        <b/>
        <sz val="11"/>
        <rFont val="Calibri"/>
        <family val="2"/>
        <scheme val="minor"/>
      </rPr>
      <t xml:space="preserve">1) </t>
    </r>
    <r>
      <rPr>
        <b/>
        <u/>
        <sz val="11"/>
        <rFont val="Calibri"/>
        <family val="2"/>
        <scheme val="minor"/>
      </rPr>
      <t>Numerador</t>
    </r>
    <r>
      <rPr>
        <b/>
        <sz val="11"/>
        <rFont val="Calibri"/>
        <family val="2"/>
        <scheme val="minor"/>
      </rPr>
      <t xml:space="preserve"> (Número de reclamos respondidos en año t)</t>
    </r>
    <r>
      <rPr>
        <sz val="11"/>
        <rFont val="Calibri"/>
        <family val="2"/>
        <scheme val="minor"/>
      </rPr>
      <t xml:space="preserve">: 
- Filtrar columna "Estado" (L) seleccionando únicamente "respondido" (opciones "derivado" o "desistido" no deben quedar seleccionados ya que no se contabilizan).
</t>
    </r>
    <r>
      <rPr>
        <b/>
        <sz val="11"/>
        <rFont val="Calibri"/>
        <family val="2"/>
        <scheme val="minor"/>
      </rPr>
      <t xml:space="preserve">2) </t>
    </r>
    <r>
      <rPr>
        <b/>
        <u/>
        <sz val="11"/>
        <rFont val="Calibri"/>
        <family val="2"/>
        <scheme val="minor"/>
      </rPr>
      <t>Denominador</t>
    </r>
    <r>
      <rPr>
        <b/>
        <sz val="11"/>
        <rFont val="Calibri"/>
        <family val="2"/>
        <scheme val="minor"/>
      </rPr>
      <t xml:space="preserve"> (Total de reclamos recibidos al año t)</t>
    </r>
    <r>
      <rPr>
        <sz val="11"/>
        <rFont val="Calibri"/>
        <family val="2"/>
        <scheme val="minor"/>
      </rPr>
      <t>: 
- Aplicar filtro en columna "Fecha ingreso documento" (G), seleccionando los ítems "2021" y "2022", excluyendo únicamente en la casilla "diciembre", la fecha del 31-12-2022, según lineamiento indicador en el numeral 3 de "consideraciones / observaciones".
- Filtrar columna "Estado" (L) seleccionando únicamente "respondido" y "en análisis" (opciones "derivado" o "desistido" no deben quedar seleccionados ya que no se contabilizan).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</si>
</sst>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_-* #,##0.00_-;\-* #,##0.00_-;_-* &quot;-&quot;??_-;_-@_-"/>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1"/>
      <color rgb="FF000000"/>
      <name val="Calibri"/>
      <family val="2"/>
      <scheme val="minor"/>
    </font>
    <font>
      <sz val="12"/>
      <color theme="1"/>
      <name val="Calibri"/>
      <family val="2"/>
      <scheme val="minor"/>
    </font>
    <font>
      <b/>
      <sz val="14"/>
      <color theme="0"/>
      <name val="Calibri"/>
      <family val="2"/>
      <scheme val="minor"/>
    </font>
    <font>
      <u/>
      <sz val="11"/>
      <color theme="1"/>
      <name val="Calibri"/>
      <family val="2"/>
      <scheme val="minor"/>
    </font>
    <font>
      <sz val="11"/>
      <name val="Calibri"/>
      <family val="2"/>
      <scheme val="minor"/>
    </font>
    <font>
      <b/>
      <sz val="11"/>
      <name val="Calibri"/>
      <family val="2"/>
      <scheme val="minor"/>
    </font>
    <font>
      <b/>
      <u/>
      <sz val="11"/>
      <name val="Calibri"/>
      <family val="2"/>
      <scheme val="minor"/>
    </font>
    <font>
      <i/>
      <sz val="11"/>
      <color theme="1"/>
      <name val="Calibri"/>
      <family val="2"/>
      <scheme val="minor"/>
    </font>
    <font>
      <u/>
      <sz val="11"/>
      <name val="Calibri"/>
      <family val="2"/>
      <scheme val="minor"/>
    </font>
    <font>
      <sz val="8"/>
      <name val="Calibri"/>
      <family val="2"/>
      <scheme val="minor"/>
    </font>
    <font>
      <b/>
      <sz val="10"/>
      <color theme="0"/>
      <name val="Calibri"/>
      <family val="2"/>
      <scheme val="minor"/>
    </font>
    <font>
      <b/>
      <sz val="16"/>
      <color theme="0"/>
      <name val="Calibri"/>
      <family val="2"/>
      <scheme val="minor"/>
    </font>
    <font>
      <b/>
      <sz val="12"/>
      <color theme="0"/>
      <name val="Calibri"/>
      <family val="2"/>
      <scheme val="minor"/>
    </font>
    <font>
      <b/>
      <u/>
      <sz val="10"/>
      <color theme="0"/>
      <name val="Calibri"/>
      <family val="2"/>
      <scheme val="minor"/>
    </font>
    <font>
      <b/>
      <u/>
      <sz val="11"/>
      <color theme="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66"/>
        <bgColor indexed="64"/>
      </patternFill>
    </fill>
    <fill>
      <patternFill patternType="solid">
        <fgColor theme="4" tint="0.79998168889431442"/>
        <bgColor indexed="64"/>
      </patternFill>
    </fill>
    <fill>
      <patternFill patternType="solid">
        <fgColor theme="0"/>
        <bgColor indexed="64"/>
      </patternFill>
    </fill>
    <fill>
      <patternFill patternType="solid">
        <fgColor rgb="FF0099CC"/>
        <bgColor indexed="64"/>
      </patternFill>
    </fill>
    <fill>
      <patternFill patternType="solid">
        <fgColor theme="3" tint="0.59999389629810485"/>
        <bgColor indexed="64"/>
      </patternFill>
    </fill>
    <fill>
      <patternFill patternType="solid">
        <fgColor rgb="FF00B050"/>
        <bgColor indexed="64"/>
      </patternFill>
    </fill>
    <fill>
      <patternFill patternType="solid">
        <fgColor theme="6" tint="0.79998168889431442"/>
        <bgColor indexed="64"/>
      </patternFill>
    </fill>
    <fill>
      <patternFill patternType="solid">
        <fgColor rgb="FF00206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5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41" fontId="1" fillId="0" borderId="0" applyFont="0" applyFill="0" applyBorder="0" applyAlignment="0" applyProtection="0"/>
    <xf numFmtId="0" fontId="8" fillId="4" borderId="0" applyNumberFormat="0" applyBorder="0" applyAlignment="0" applyProtection="0"/>
    <xf numFmtId="0" fontId="2" fillId="0" borderId="0" applyNumberFormat="0" applyFill="0" applyBorder="0" applyAlignment="0" applyProtection="0"/>
  </cellStyleXfs>
  <cellXfs count="69">
    <xf numFmtId="0" fontId="0" fillId="0" borderId="0" xfId="0"/>
    <xf numFmtId="0" fontId="19" fillId="0" borderId="0" xfId="0" applyFont="1"/>
    <xf numFmtId="0" fontId="16" fillId="0" borderId="10" xfId="0" applyFont="1" applyBorder="1" applyAlignment="1">
      <alignment horizontal="left" vertical="top" wrapText="1"/>
    </xf>
    <xf numFmtId="0" fontId="0" fillId="0" borderId="10" xfId="0" applyBorder="1" applyAlignment="1">
      <alignment horizontal="left" vertical="top" wrapText="1"/>
    </xf>
    <xf numFmtId="0" fontId="0" fillId="34" borderId="10" xfId="0" applyFill="1" applyBorder="1" applyAlignment="1">
      <alignment horizontal="center" vertical="center"/>
    </xf>
    <xf numFmtId="0" fontId="0" fillId="0" borderId="0" xfId="0" applyAlignment="1">
      <alignment wrapText="1"/>
    </xf>
    <xf numFmtId="0" fontId="16" fillId="34" borderId="10" xfId="0" applyFont="1" applyFill="1" applyBorder="1" applyAlignment="1">
      <alignment horizontal="left" vertical="top" wrapText="1"/>
    </xf>
    <xf numFmtId="0" fontId="24" fillId="0" borderId="10" xfId="0" applyFont="1" applyBorder="1" applyAlignment="1">
      <alignment horizontal="left" vertical="top" wrapText="1"/>
    </xf>
    <xf numFmtId="0" fontId="25" fillId="35" borderId="10" xfId="0" applyFont="1" applyFill="1" applyBorder="1" applyAlignment="1">
      <alignment horizontal="left" vertical="top" wrapText="1"/>
    </xf>
    <xf numFmtId="0" fontId="16" fillId="0" borderId="10" xfId="0" applyFont="1" applyBorder="1" applyAlignment="1">
      <alignment horizontal="center" vertical="center"/>
    </xf>
    <xf numFmtId="0" fontId="13" fillId="36" borderId="13" xfId="0" applyFont="1" applyFill="1" applyBorder="1"/>
    <xf numFmtId="0" fontId="13" fillId="36" borderId="11" xfId="0" applyFont="1" applyFill="1" applyBorder="1"/>
    <xf numFmtId="0" fontId="13" fillId="36" borderId="12" xfId="0" applyFont="1" applyFill="1" applyBorder="1" applyAlignment="1">
      <alignment horizontal="center" vertical="center"/>
    </xf>
    <xf numFmtId="0" fontId="25" fillId="34" borderId="10" xfId="0" applyFont="1" applyFill="1" applyBorder="1" applyAlignment="1">
      <alignment horizontal="left" vertical="top" wrapText="1"/>
    </xf>
    <xf numFmtId="0" fontId="13" fillId="33" borderId="10" xfId="0" applyFont="1" applyFill="1" applyBorder="1" applyAlignment="1">
      <alignment horizontal="center" vertical="center" wrapText="1"/>
    </xf>
    <xf numFmtId="0" fontId="16" fillId="37" borderId="10" xfId="0" applyFont="1" applyFill="1" applyBorder="1" applyAlignment="1">
      <alignment horizontal="center" vertical="center"/>
    </xf>
    <xf numFmtId="3" fontId="16" fillId="37" borderId="10" xfId="0" applyNumberFormat="1" applyFont="1" applyFill="1" applyBorder="1" applyAlignment="1">
      <alignment horizontal="center"/>
    </xf>
    <xf numFmtId="3" fontId="0" fillId="0" borderId="10" xfId="0" applyNumberFormat="1" applyBorder="1" applyAlignment="1">
      <alignment horizontal="center" vertical="center"/>
    </xf>
    <xf numFmtId="10" fontId="0" fillId="0" borderId="10" xfId="44" applyNumberFormat="1" applyFont="1" applyBorder="1" applyAlignment="1">
      <alignment horizontal="center" vertical="center"/>
    </xf>
    <xf numFmtId="10" fontId="16" fillId="37" borderId="10" xfId="44" applyNumberFormat="1" applyFont="1" applyFill="1" applyBorder="1" applyAlignment="1">
      <alignment horizontal="center" vertical="center"/>
    </xf>
    <xf numFmtId="0" fontId="30" fillId="33" borderId="10" xfId="0" applyFont="1" applyFill="1" applyBorder="1" applyAlignment="1">
      <alignment horizontal="center" vertical="center" wrapText="1"/>
    </xf>
    <xf numFmtId="3" fontId="0" fillId="0" borderId="10" xfId="0" applyNumberFormat="1" applyBorder="1" applyAlignment="1">
      <alignment horizontal="center"/>
    </xf>
    <xf numFmtId="3" fontId="16" fillId="0" borderId="10" xfId="0" applyNumberFormat="1" applyFont="1" applyBorder="1"/>
    <xf numFmtId="1" fontId="16" fillId="35" borderId="10" xfId="0" applyNumberFormat="1" applyFont="1" applyFill="1" applyBorder="1" applyAlignment="1">
      <alignment horizontal="center"/>
    </xf>
    <xf numFmtId="0" fontId="0" fillId="35" borderId="10" xfId="0" applyFill="1" applyBorder="1" applyAlignment="1">
      <alignment horizontal="left" vertical="top" wrapText="1"/>
    </xf>
    <xf numFmtId="0" fontId="16" fillId="35" borderId="10" xfId="0" applyFont="1" applyFill="1" applyBorder="1" applyAlignment="1">
      <alignment horizontal="left" vertical="top" wrapText="1"/>
    </xf>
    <xf numFmtId="3" fontId="24" fillId="0" borderId="10" xfId="0" applyNumberFormat="1" applyFont="1" applyBorder="1" applyAlignment="1">
      <alignment horizontal="center"/>
    </xf>
    <xf numFmtId="3" fontId="16" fillId="34" borderId="10" xfId="43" applyNumberFormat="1" applyFont="1" applyFill="1" applyBorder="1" applyAlignment="1">
      <alignment horizontal="center" vertical="center" wrapText="1"/>
    </xf>
    <xf numFmtId="0" fontId="31" fillId="33" borderId="13" xfId="0" applyFont="1" applyFill="1" applyBorder="1" applyAlignment="1">
      <alignment vertical="top"/>
    </xf>
    <xf numFmtId="0" fontId="22" fillId="33" borderId="11" xfId="0" applyFont="1" applyFill="1" applyBorder="1" applyAlignment="1">
      <alignment vertical="top" wrapText="1"/>
    </xf>
    <xf numFmtId="0" fontId="0" fillId="33" borderId="11" xfId="0" applyFill="1" applyBorder="1"/>
    <xf numFmtId="0" fontId="32" fillId="36" borderId="14" xfId="0" applyFont="1" applyFill="1" applyBorder="1" applyAlignment="1">
      <alignment horizontal="center" vertical="center" wrapText="1"/>
    </xf>
    <xf numFmtId="0" fontId="32" fillId="36" borderId="10" xfId="0" applyFont="1" applyFill="1" applyBorder="1" applyAlignment="1">
      <alignment horizontal="center" vertical="center" wrapText="1"/>
    </xf>
    <xf numFmtId="0" fontId="32" fillId="36" borderId="15" xfId="0" applyFont="1" applyFill="1" applyBorder="1" applyAlignment="1">
      <alignment horizontal="center" vertical="center" wrapText="1"/>
    </xf>
    <xf numFmtId="0" fontId="32" fillId="38" borderId="14" xfId="0" applyFont="1" applyFill="1" applyBorder="1" applyAlignment="1">
      <alignment horizontal="center" vertical="center" wrapText="1"/>
    </xf>
    <xf numFmtId="0" fontId="32" fillId="38" borderId="10" xfId="0" applyFont="1" applyFill="1" applyBorder="1" applyAlignment="1">
      <alignment horizontal="center" vertical="center" wrapText="1"/>
    </xf>
    <xf numFmtId="3" fontId="0" fillId="0" borderId="0" xfId="0" applyNumberFormat="1"/>
    <xf numFmtId="0" fontId="0" fillId="0" borderId="0" xfId="0" applyAlignment="1">
      <alignment vertical="top" wrapText="1"/>
    </xf>
    <xf numFmtId="0" fontId="22" fillId="33" borderId="12" xfId="0" applyFont="1" applyFill="1" applyBorder="1" applyAlignment="1">
      <alignment horizontal="left" vertical="top" wrapText="1"/>
    </xf>
    <xf numFmtId="0" fontId="31" fillId="33" borderId="11" xfId="0" applyFont="1" applyFill="1" applyBorder="1" applyAlignment="1">
      <alignment horizontal="left" vertical="top"/>
    </xf>
    <xf numFmtId="0" fontId="32" fillId="36" borderId="10" xfId="0" applyFont="1" applyFill="1" applyBorder="1" applyAlignment="1">
      <alignment horizontal="left" vertical="center" wrapText="1"/>
    </xf>
    <xf numFmtId="0" fontId="13" fillId="40" borderId="0" xfId="0" applyFont="1" applyFill="1" applyAlignment="1">
      <alignment horizontal="left" vertical="center"/>
    </xf>
    <xf numFmtId="0" fontId="0" fillId="0" borderId="0" xfId="0" applyAlignment="1">
      <alignment horizontal="center" vertical="center"/>
    </xf>
    <xf numFmtId="14" fontId="0" fillId="0" borderId="0" xfId="0" applyNumberFormat="1"/>
    <xf numFmtId="0" fontId="21" fillId="0" borderId="10" xfId="0" applyFont="1" applyBorder="1" applyAlignment="1">
      <alignment horizontal="left" vertical="top" wrapText="1"/>
    </xf>
    <xf numFmtId="0" fontId="24" fillId="39" borderId="16" xfId="0" applyFont="1" applyFill="1" applyBorder="1" applyAlignment="1">
      <alignment horizontal="left" vertical="top" wrapText="1"/>
    </xf>
    <xf numFmtId="0" fontId="24" fillId="39" borderId="14" xfId="0" applyFont="1" applyFill="1" applyBorder="1" applyAlignment="1">
      <alignment horizontal="left" vertical="top" wrapText="1"/>
    </xf>
    <xf numFmtId="0" fontId="30" fillId="33" borderId="10" xfId="0" applyFont="1" applyFill="1" applyBorder="1" applyAlignment="1">
      <alignment horizontal="center" vertical="center"/>
    </xf>
    <xf numFmtId="0" fontId="30" fillId="33" borderId="13" xfId="0" applyFont="1" applyFill="1" applyBorder="1" applyAlignment="1">
      <alignment horizontal="center" vertical="center" wrapText="1"/>
    </xf>
    <xf numFmtId="0" fontId="30" fillId="33" borderId="12" xfId="0" applyFont="1" applyFill="1" applyBorder="1" applyAlignment="1">
      <alignment horizontal="center" vertical="center" wrapText="1"/>
    </xf>
    <xf numFmtId="0" fontId="30" fillId="33" borderId="10" xfId="0" applyFont="1" applyFill="1" applyBorder="1" applyAlignment="1">
      <alignment horizontal="center" vertical="center" wrapText="1"/>
    </xf>
    <xf numFmtId="0" fontId="20" fillId="0" borderId="10" xfId="0" applyFont="1" applyBorder="1" applyAlignment="1">
      <alignment horizontal="center" vertical="center" wrapText="1"/>
    </xf>
    <xf numFmtId="0" fontId="24" fillId="39" borderId="16" xfId="0" applyFont="1" applyFill="1" applyBorder="1" applyAlignment="1">
      <alignment horizontal="justify" vertical="top" wrapText="1"/>
    </xf>
    <xf numFmtId="0" fontId="24" fillId="39" borderId="14" xfId="0" applyFont="1" applyFill="1" applyBorder="1" applyAlignment="1">
      <alignment horizontal="justify" vertical="top" wrapText="1"/>
    </xf>
    <xf numFmtId="10" fontId="16" fillId="34" borderId="16" xfId="0" applyNumberFormat="1" applyFont="1" applyFill="1" applyBorder="1" applyAlignment="1">
      <alignment horizontal="center" vertical="center" wrapText="1"/>
    </xf>
    <xf numFmtId="10" fontId="16" fillId="34" borderId="14" xfId="0" applyNumberFormat="1" applyFont="1" applyFill="1" applyBorder="1" applyAlignment="1">
      <alignment horizontal="center" vertical="center" wrapText="1"/>
    </xf>
    <xf numFmtId="3" fontId="16" fillId="0" borderId="13" xfId="0" applyNumberFormat="1" applyFont="1" applyBorder="1" applyAlignment="1">
      <alignment horizontal="center"/>
    </xf>
    <xf numFmtId="3" fontId="16" fillId="0" borderId="12" xfId="0" applyNumberFormat="1" applyFont="1" applyBorder="1" applyAlignment="1">
      <alignment horizontal="center"/>
    </xf>
    <xf numFmtId="3" fontId="25" fillId="0" borderId="10" xfId="0" applyNumberFormat="1" applyFont="1" applyBorder="1" applyAlignment="1">
      <alignment horizontal="center"/>
    </xf>
    <xf numFmtId="10" fontId="16" fillId="0" borderId="10" xfId="0" applyNumberFormat="1" applyFont="1" applyBorder="1" applyAlignment="1">
      <alignment horizontal="center"/>
    </xf>
    <xf numFmtId="0" fontId="32" fillId="36" borderId="10" xfId="0" applyFont="1" applyFill="1" applyBorder="1" applyAlignment="1">
      <alignment horizontal="center" vertical="center" wrapText="1"/>
    </xf>
    <xf numFmtId="0" fontId="16" fillId="0" borderId="10" xfId="0" applyFont="1" applyBorder="1" applyAlignment="1">
      <alignment vertical="center" wrapText="1"/>
    </xf>
    <xf numFmtId="0" fontId="20" fillId="0" borderId="10" xfId="0" applyFont="1" applyBorder="1" applyAlignment="1">
      <alignment horizontal="left" vertical="center" wrapText="1"/>
    </xf>
    <xf numFmtId="0" fontId="0" fillId="0" borderId="16" xfId="0" applyBorder="1" applyAlignment="1">
      <alignment horizontal="left" vertical="top" wrapText="1"/>
    </xf>
    <xf numFmtId="0" fontId="0" fillId="0" borderId="14" xfId="0" applyBorder="1" applyAlignment="1">
      <alignment horizontal="left" vertical="top" wrapText="1"/>
    </xf>
    <xf numFmtId="0" fontId="16" fillId="34" borderId="16" xfId="0" applyFont="1" applyFill="1" applyBorder="1" applyAlignment="1">
      <alignment horizontal="left" vertical="top" wrapText="1"/>
    </xf>
    <xf numFmtId="0" fontId="16" fillId="34" borderId="14" xfId="0" applyFont="1" applyFill="1" applyBorder="1" applyAlignment="1">
      <alignment horizontal="left" vertical="top" wrapText="1"/>
    </xf>
    <xf numFmtId="0" fontId="16" fillId="0" borderId="16" xfId="0" applyFont="1" applyBorder="1" applyAlignment="1">
      <alignment horizontal="left" vertical="top" wrapText="1"/>
    </xf>
    <xf numFmtId="0" fontId="16" fillId="0" borderId="14" xfId="0" applyFont="1" applyBorder="1" applyAlignment="1">
      <alignment horizontal="left" vertical="top" wrapText="1"/>
    </xf>
  </cellXfs>
  <cellStyles count="5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1 2" xfId="45" xr:uid="{00000000-0005-0000-0000-00000D000000}"/>
    <cellStyle name="60% - Énfasis2" xfId="25" builtinId="36" customBuiltin="1"/>
    <cellStyle name="60% - Énfasis2 2" xfId="46" xr:uid="{00000000-0005-0000-0000-00000F000000}"/>
    <cellStyle name="60% - Énfasis3" xfId="29" builtinId="40" customBuiltin="1"/>
    <cellStyle name="60% - Énfasis3 2" xfId="47" xr:uid="{00000000-0005-0000-0000-000011000000}"/>
    <cellStyle name="60% - Énfasis4" xfId="33" builtinId="44" customBuiltin="1"/>
    <cellStyle name="60% - Énfasis4 2" xfId="48" xr:uid="{00000000-0005-0000-0000-000013000000}"/>
    <cellStyle name="60% - Énfasis5" xfId="37" builtinId="48" customBuiltin="1"/>
    <cellStyle name="60% - Énfasis5 2" xfId="49" xr:uid="{00000000-0005-0000-0000-000015000000}"/>
    <cellStyle name="60% - Énfasis6" xfId="41" builtinId="52" customBuiltin="1"/>
    <cellStyle name="60% - Énfasis6 2" xfId="50" xr:uid="{00000000-0005-0000-0000-000017000000}"/>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0]" xfId="43" builtinId="6"/>
    <cellStyle name="Millares [0] 2" xfId="51" xr:uid="{00000000-0005-0000-0000-000026000000}"/>
    <cellStyle name="Millares 2" xfId="42" xr:uid="{00000000-0005-0000-0000-000027000000}"/>
    <cellStyle name="Neutral" xfId="8" builtinId="28" customBuiltin="1"/>
    <cellStyle name="Neutral 2" xfId="52" xr:uid="{00000000-0005-0000-0000-000029000000}"/>
    <cellStyle name="Normal" xfId="0" builtinId="0"/>
    <cellStyle name="Notas" xfId="15" builtinId="10" customBuiltin="1"/>
    <cellStyle name="Porcentaje" xfId="44"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53" xr:uid="{00000000-0005-0000-0000-000034000000}"/>
    <cellStyle name="Total" xfId="17" builtinId="25" customBuiltin="1"/>
  </cellStyles>
  <dxfs count="0"/>
  <tableStyles count="0" defaultTableStyle="TableStyleMedium2" defaultPivotStyle="PivotStyleLight16"/>
  <colors>
    <mruColors>
      <color rgb="FF0099CC"/>
      <color rgb="FF0033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3366"/>
    <pageSetUpPr fitToPage="1"/>
  </sheetPr>
  <dimension ref="B1:J26"/>
  <sheetViews>
    <sheetView showGridLines="0" tabSelected="1" zoomScaleNormal="100" workbookViewId="0">
      <selection activeCell="D26" sqref="D26"/>
    </sheetView>
  </sheetViews>
  <sheetFormatPr baseColWidth="10" defaultRowHeight="15" x14ac:dyDescent="0.25"/>
  <cols>
    <col min="1" max="1" width="1.5703125" customWidth="1"/>
    <col min="2" max="2" width="24.42578125" customWidth="1"/>
    <col min="3" max="3" width="19.85546875" customWidth="1"/>
    <col min="4" max="4" width="18.42578125" customWidth="1"/>
    <col min="5" max="5" width="15.28515625" customWidth="1"/>
    <col min="6" max="6" width="14.42578125" customWidth="1"/>
    <col min="7" max="7" width="10.140625" customWidth="1"/>
    <col min="8" max="8" width="11.42578125" customWidth="1"/>
    <col min="9" max="9" width="56.85546875" customWidth="1"/>
    <col min="10" max="10" width="88.42578125" customWidth="1"/>
  </cols>
  <sheetData>
    <row r="1" spans="2:10" ht="21" x14ac:dyDescent="0.25">
      <c r="B1" s="28" t="s">
        <v>44</v>
      </c>
      <c r="C1" s="29"/>
      <c r="D1" s="29"/>
      <c r="E1" s="29"/>
      <c r="F1" s="29"/>
      <c r="G1" s="29"/>
      <c r="H1" s="29"/>
      <c r="I1" s="29"/>
      <c r="J1" s="30"/>
    </row>
    <row r="2" spans="2:10" ht="31.5" x14ac:dyDescent="0.25">
      <c r="B2" s="31" t="s">
        <v>0</v>
      </c>
      <c r="C2" s="31" t="s">
        <v>1</v>
      </c>
      <c r="D2" s="31" t="s">
        <v>45</v>
      </c>
      <c r="E2" s="60" t="s">
        <v>43</v>
      </c>
      <c r="F2" s="60"/>
      <c r="G2" s="60"/>
      <c r="H2" s="33" t="s">
        <v>9</v>
      </c>
      <c r="I2" s="34" t="s">
        <v>53</v>
      </c>
      <c r="J2" s="35" t="s">
        <v>54</v>
      </c>
    </row>
    <row r="3" spans="2:10" ht="150" customHeight="1" x14ac:dyDescent="0.25">
      <c r="B3" s="61" t="s">
        <v>38</v>
      </c>
      <c r="C3" s="62" t="s">
        <v>5</v>
      </c>
      <c r="D3" s="51" t="s">
        <v>4</v>
      </c>
      <c r="E3" s="4" t="s">
        <v>7</v>
      </c>
      <c r="F3" s="27">
        <f>C9</f>
        <v>174</v>
      </c>
      <c r="G3" s="54">
        <f>F3/F4</f>
        <v>0.90625</v>
      </c>
      <c r="H3" s="51" t="s">
        <v>10</v>
      </c>
      <c r="I3" s="52" t="s">
        <v>559</v>
      </c>
      <c r="J3" s="45" t="s">
        <v>556</v>
      </c>
    </row>
    <row r="4" spans="2:10" ht="205.5" customHeight="1" x14ac:dyDescent="0.25">
      <c r="B4" s="61"/>
      <c r="C4" s="62"/>
      <c r="D4" s="51"/>
      <c r="E4" s="4" t="s">
        <v>8</v>
      </c>
      <c r="F4" s="27">
        <f>E9</f>
        <v>192</v>
      </c>
      <c r="G4" s="55"/>
      <c r="H4" s="51"/>
      <c r="I4" s="53"/>
      <c r="J4" s="46"/>
    </row>
    <row r="5" spans="2:10" ht="15" customHeight="1" x14ac:dyDescent="0.25"/>
    <row r="6" spans="2:10" ht="43.5" customHeight="1" x14ac:dyDescent="0.25">
      <c r="B6" s="47" t="s">
        <v>6</v>
      </c>
      <c r="C6" s="48" t="s">
        <v>46</v>
      </c>
      <c r="D6" s="49"/>
      <c r="E6" s="50" t="s">
        <v>47</v>
      </c>
      <c r="F6" s="50"/>
      <c r="J6" s="37"/>
    </row>
    <row r="7" spans="2:10" s="5" customFormat="1" ht="76.5" x14ac:dyDescent="0.25">
      <c r="B7" s="47"/>
      <c r="C7" s="20" t="s">
        <v>48</v>
      </c>
      <c r="D7" s="20" t="s">
        <v>49</v>
      </c>
      <c r="E7" s="20" t="s">
        <v>50</v>
      </c>
      <c r="F7" s="20" t="s">
        <v>39</v>
      </c>
      <c r="J7" s="37"/>
    </row>
    <row r="8" spans="2:10" x14ac:dyDescent="0.25">
      <c r="B8" s="23">
        <v>2022</v>
      </c>
      <c r="C8" s="21">
        <v>171</v>
      </c>
      <c r="D8" s="21">
        <v>3</v>
      </c>
      <c r="E8" s="26">
        <v>189</v>
      </c>
      <c r="F8" s="26">
        <v>3</v>
      </c>
    </row>
    <row r="9" spans="2:10" ht="15" customHeight="1" x14ac:dyDescent="0.25">
      <c r="B9" s="22" t="s">
        <v>11</v>
      </c>
      <c r="C9" s="56">
        <f>D8+C8</f>
        <v>174</v>
      </c>
      <c r="D9" s="57"/>
      <c r="E9" s="58">
        <f>E8+F8</f>
        <v>192</v>
      </c>
      <c r="F9" s="58"/>
    </row>
    <row r="10" spans="2:10" x14ac:dyDescent="0.25">
      <c r="B10" s="22" t="s">
        <v>12</v>
      </c>
      <c r="C10" s="59">
        <f>C9/E9</f>
        <v>0.90625</v>
      </c>
      <c r="D10" s="59"/>
      <c r="E10" s="59"/>
      <c r="F10" s="59"/>
      <c r="G10" s="5"/>
    </row>
    <row r="12" spans="2:10" x14ac:dyDescent="0.25">
      <c r="B12" s="10" t="s">
        <v>23</v>
      </c>
      <c r="C12" s="11"/>
      <c r="D12" s="11"/>
      <c r="E12" s="12"/>
    </row>
    <row r="13" spans="2:10" ht="45" x14ac:dyDescent="0.25">
      <c r="B13" s="14" t="s">
        <v>25</v>
      </c>
      <c r="C13" s="14" t="s">
        <v>51</v>
      </c>
      <c r="D13" s="14" t="s">
        <v>52</v>
      </c>
      <c r="E13" s="14" t="s">
        <v>20</v>
      </c>
    </row>
    <row r="14" spans="2:10" x14ac:dyDescent="0.25">
      <c r="B14" s="9" t="s">
        <v>13</v>
      </c>
      <c r="C14" s="21">
        <f>F8+22</f>
        <v>25</v>
      </c>
      <c r="D14" s="17">
        <v>14</v>
      </c>
      <c r="E14" s="18">
        <f t="shared" ref="E14:E20" si="0">D14/C14</f>
        <v>0.56000000000000005</v>
      </c>
    </row>
    <row r="15" spans="2:10" x14ac:dyDescent="0.25">
      <c r="B15" s="9" t="s">
        <v>14</v>
      </c>
      <c r="C15" s="21">
        <f>C14+5</f>
        <v>30</v>
      </c>
      <c r="D15" s="17">
        <f>D14+7</f>
        <v>21</v>
      </c>
      <c r="E15" s="18">
        <f t="shared" si="0"/>
        <v>0.7</v>
      </c>
      <c r="F15" s="36"/>
    </row>
    <row r="16" spans="2:10" x14ac:dyDescent="0.25">
      <c r="B16" s="9" t="s">
        <v>15</v>
      </c>
      <c r="C16" s="21">
        <f>C15+19</f>
        <v>49</v>
      </c>
      <c r="D16" s="17">
        <f>D15+11</f>
        <v>32</v>
      </c>
      <c r="E16" s="18">
        <f t="shared" si="0"/>
        <v>0.65306122448979587</v>
      </c>
    </row>
    <row r="17" spans="2:6" x14ac:dyDescent="0.25">
      <c r="B17" s="9" t="s">
        <v>16</v>
      </c>
      <c r="C17" s="21">
        <f>C16+17</f>
        <v>66</v>
      </c>
      <c r="D17" s="17">
        <f>D16+17</f>
        <v>49</v>
      </c>
      <c r="E17" s="18">
        <f>D17/C17</f>
        <v>0.74242424242424243</v>
      </c>
    </row>
    <row r="18" spans="2:6" x14ac:dyDescent="0.25">
      <c r="B18" s="9" t="s">
        <v>17</v>
      </c>
      <c r="C18" s="21">
        <f>C17+10</f>
        <v>76</v>
      </c>
      <c r="D18" s="17">
        <f>D17+12</f>
        <v>61</v>
      </c>
      <c r="E18" s="18">
        <f t="shared" si="0"/>
        <v>0.80263157894736847</v>
      </c>
    </row>
    <row r="19" spans="2:6" x14ac:dyDescent="0.25">
      <c r="B19" s="9" t="s">
        <v>18</v>
      </c>
      <c r="C19" s="21">
        <f>C18+12</f>
        <v>88</v>
      </c>
      <c r="D19" s="17">
        <f>D18+14</f>
        <v>75</v>
      </c>
      <c r="E19" s="18">
        <f t="shared" si="0"/>
        <v>0.85227272727272729</v>
      </c>
      <c r="F19" s="36"/>
    </row>
    <row r="20" spans="2:6" x14ac:dyDescent="0.25">
      <c r="B20" s="9" t="s">
        <v>19</v>
      </c>
      <c r="C20" s="21">
        <f>C19+6</f>
        <v>94</v>
      </c>
      <c r="D20" s="17">
        <f>D19+10</f>
        <v>85</v>
      </c>
      <c r="E20" s="18">
        <f t="shared" si="0"/>
        <v>0.9042553191489362</v>
      </c>
    </row>
    <row r="21" spans="2:6" x14ac:dyDescent="0.25">
      <c r="B21" s="9" t="s">
        <v>21</v>
      </c>
      <c r="C21" s="21">
        <f>C20+14</f>
        <v>108</v>
      </c>
      <c r="D21" s="17">
        <f>D20+11</f>
        <v>96</v>
      </c>
      <c r="E21" s="18">
        <f>IFERROR(D21/C21,"")</f>
        <v>0.88888888888888884</v>
      </c>
    </row>
    <row r="22" spans="2:6" x14ac:dyDescent="0.25">
      <c r="B22" s="9" t="s">
        <v>26</v>
      </c>
      <c r="C22" s="21">
        <f>C21+6</f>
        <v>114</v>
      </c>
      <c r="D22" s="17">
        <f>D21+11</f>
        <v>107</v>
      </c>
      <c r="E22" s="18">
        <f t="shared" ref="E22:E24" si="1">IFERROR(D22/C22,"")</f>
        <v>0.93859649122807021</v>
      </c>
    </row>
    <row r="23" spans="2:6" x14ac:dyDescent="0.25">
      <c r="B23" s="9" t="s">
        <v>27</v>
      </c>
      <c r="C23" s="21">
        <f>C22+21</f>
        <v>135</v>
      </c>
      <c r="D23" s="17">
        <f>D22+10</f>
        <v>117</v>
      </c>
      <c r="E23" s="18">
        <f t="shared" si="1"/>
        <v>0.8666666666666667</v>
      </c>
    </row>
    <row r="24" spans="2:6" x14ac:dyDescent="0.25">
      <c r="B24" s="9" t="s">
        <v>28</v>
      </c>
      <c r="C24" s="21">
        <f>C23+34</f>
        <v>169</v>
      </c>
      <c r="D24" s="17">
        <f>D23+37</f>
        <v>154</v>
      </c>
      <c r="E24" s="18">
        <f t="shared" si="1"/>
        <v>0.91124260355029585</v>
      </c>
    </row>
    <row r="25" spans="2:6" x14ac:dyDescent="0.25">
      <c r="B25" s="9" t="s">
        <v>29</v>
      </c>
      <c r="C25" s="21">
        <f>C24+23</f>
        <v>192</v>
      </c>
      <c r="D25" s="17">
        <f>D24+20</f>
        <v>174</v>
      </c>
      <c r="E25" s="18">
        <f>IFERROR(D25/C25,"")</f>
        <v>0.90625</v>
      </c>
    </row>
    <row r="26" spans="2:6" x14ac:dyDescent="0.25">
      <c r="B26" s="15" t="s">
        <v>22</v>
      </c>
      <c r="C26" s="16">
        <f ca="1">OFFSET(C$14,COUNTA(C14:C25)-1,0,1,1)</f>
        <v>192</v>
      </c>
      <c r="D26" s="16">
        <f ca="1">OFFSET(D$14,COUNTA(D14:D25)-1,0,1,1)</f>
        <v>174</v>
      </c>
      <c r="E26" s="19">
        <f ca="1">D26/C26</f>
        <v>0.90625</v>
      </c>
    </row>
  </sheetData>
  <mergeCells count="14">
    <mergeCell ref="C9:D9"/>
    <mergeCell ref="E9:F9"/>
    <mergeCell ref="C10:F10"/>
    <mergeCell ref="E2:G2"/>
    <mergeCell ref="B3:B4"/>
    <mergeCell ref="C3:C4"/>
    <mergeCell ref="D3:D4"/>
    <mergeCell ref="J3:J4"/>
    <mergeCell ref="B6:B7"/>
    <mergeCell ref="C6:D6"/>
    <mergeCell ref="E6:F6"/>
    <mergeCell ref="H3:H4"/>
    <mergeCell ref="I3:I4"/>
    <mergeCell ref="G3:G4"/>
  </mergeCells>
  <phoneticPr fontId="29" type="noConversion"/>
  <pageMargins left="0.7" right="0.7"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99CC"/>
    <pageSetUpPr fitToPage="1"/>
  </sheetPr>
  <dimension ref="B1:F15"/>
  <sheetViews>
    <sheetView showGridLines="0" zoomScale="85" zoomScaleNormal="85" workbookViewId="0"/>
  </sheetViews>
  <sheetFormatPr baseColWidth="10" defaultRowHeight="15" x14ac:dyDescent="0.25"/>
  <cols>
    <col min="1" max="1" width="1.5703125" customWidth="1"/>
    <col min="2" max="2" width="18.85546875" customWidth="1"/>
    <col min="3" max="3" width="21.7109375" customWidth="1"/>
    <col min="4" max="4" width="239.85546875" customWidth="1"/>
  </cols>
  <sheetData>
    <row r="1" spans="2:6" ht="21" x14ac:dyDescent="0.3">
      <c r="B1" s="39" t="s">
        <v>67</v>
      </c>
      <c r="C1" s="38"/>
      <c r="D1" s="38"/>
      <c r="E1" s="1"/>
      <c r="F1" s="1"/>
    </row>
    <row r="2" spans="2:6" s="5" customFormat="1" ht="47.25" x14ac:dyDescent="0.25">
      <c r="B2" s="32" t="s">
        <v>24</v>
      </c>
      <c r="C2" s="32" t="s">
        <v>36</v>
      </c>
      <c r="D2" s="40" t="s">
        <v>3</v>
      </c>
    </row>
    <row r="3" spans="2:6" ht="55.5" customHeight="1" x14ac:dyDescent="0.25">
      <c r="B3" s="6" t="s">
        <v>55</v>
      </c>
      <c r="C3" s="2" t="s">
        <v>2</v>
      </c>
      <c r="D3" s="44" t="s">
        <v>554</v>
      </c>
    </row>
    <row r="4" spans="2:6" ht="213" customHeight="1" x14ac:dyDescent="0.25">
      <c r="B4" s="6" t="s">
        <v>56</v>
      </c>
      <c r="C4" s="2" t="s">
        <v>2</v>
      </c>
      <c r="D4" s="7" t="s">
        <v>555</v>
      </c>
    </row>
    <row r="5" spans="2:6" ht="46.5" customHeight="1" x14ac:dyDescent="0.25">
      <c r="B5" s="6" t="s">
        <v>57</v>
      </c>
      <c r="C5" s="2" t="s">
        <v>35</v>
      </c>
      <c r="D5" s="24" t="s">
        <v>66</v>
      </c>
    </row>
    <row r="6" spans="2:6" ht="108" customHeight="1" x14ac:dyDescent="0.25">
      <c r="B6" s="6" t="s">
        <v>34</v>
      </c>
      <c r="C6" s="2" t="s">
        <v>65</v>
      </c>
      <c r="D6" s="7" t="s">
        <v>550</v>
      </c>
    </row>
    <row r="7" spans="2:6" ht="78.75" customHeight="1" x14ac:dyDescent="0.25">
      <c r="B7" s="6" t="s">
        <v>42</v>
      </c>
      <c r="C7" s="2" t="s">
        <v>2</v>
      </c>
      <c r="D7" s="7" t="s">
        <v>551</v>
      </c>
    </row>
    <row r="8" spans="2:6" ht="210.75" customHeight="1" x14ac:dyDescent="0.25">
      <c r="B8" s="6" t="s">
        <v>58</v>
      </c>
      <c r="C8" s="2" t="s">
        <v>2</v>
      </c>
      <c r="D8" s="3" t="s">
        <v>552</v>
      </c>
    </row>
    <row r="9" spans="2:6" ht="45.75" customHeight="1" x14ac:dyDescent="0.25">
      <c r="B9" s="6" t="s">
        <v>59</v>
      </c>
      <c r="C9" s="2" t="s">
        <v>30</v>
      </c>
      <c r="D9" s="3" t="s">
        <v>41</v>
      </c>
    </row>
    <row r="10" spans="2:6" ht="303.75" customHeight="1" x14ac:dyDescent="0.25">
      <c r="B10" s="65" t="s">
        <v>60</v>
      </c>
      <c r="C10" s="67" t="s">
        <v>37</v>
      </c>
      <c r="D10" s="63" t="s">
        <v>558</v>
      </c>
    </row>
    <row r="11" spans="2:6" ht="180" customHeight="1" x14ac:dyDescent="0.25">
      <c r="B11" s="66"/>
      <c r="C11" s="68"/>
      <c r="D11" s="64"/>
    </row>
    <row r="12" spans="2:6" ht="52.5" customHeight="1" x14ac:dyDescent="0.25">
      <c r="B12" s="13" t="s">
        <v>61</v>
      </c>
      <c r="C12" s="8" t="s">
        <v>31</v>
      </c>
      <c r="D12" s="7" t="s">
        <v>553</v>
      </c>
    </row>
    <row r="13" spans="2:6" ht="30" customHeight="1" x14ac:dyDescent="0.25">
      <c r="B13" s="13" t="s">
        <v>62</v>
      </c>
      <c r="C13" s="2" t="s">
        <v>2</v>
      </c>
      <c r="D13" s="7" t="s">
        <v>33</v>
      </c>
    </row>
    <row r="14" spans="2:6" ht="30" customHeight="1" x14ac:dyDescent="0.25">
      <c r="B14" s="13" t="s">
        <v>63</v>
      </c>
      <c r="C14" s="2" t="s">
        <v>2</v>
      </c>
      <c r="D14" s="7" t="s">
        <v>40</v>
      </c>
    </row>
    <row r="15" spans="2:6" ht="208.5" customHeight="1" x14ac:dyDescent="0.25">
      <c r="B15" s="6" t="s">
        <v>64</v>
      </c>
      <c r="C15" s="25" t="s">
        <v>32</v>
      </c>
      <c r="D15" s="7" t="s">
        <v>557</v>
      </c>
    </row>
  </sheetData>
  <mergeCells count="3">
    <mergeCell ref="D10:D11"/>
    <mergeCell ref="B10:B11"/>
    <mergeCell ref="C10:C11"/>
  </mergeCells>
  <pageMargins left="0.70866141732283472" right="0.70866141732283472" top="0.74803149606299213" bottom="0.74803149606299213" header="0.31496062992125984" footer="0.31496062992125984"/>
  <pageSetup scale="33"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1CE66-1CF5-4D60-8E24-57C4B77D3E35}">
  <sheetPr>
    <tabColor rgb="FF00B050"/>
  </sheetPr>
  <dimension ref="A1:L254"/>
  <sheetViews>
    <sheetView zoomScaleNormal="100" workbookViewId="0">
      <selection activeCell="L1" sqref="L1"/>
    </sheetView>
  </sheetViews>
  <sheetFormatPr baseColWidth="10" defaultRowHeight="15" x14ac:dyDescent="0.25"/>
  <cols>
    <col min="1" max="1" width="10.140625" bestFit="1" customWidth="1"/>
    <col min="2" max="2" width="18.85546875" bestFit="1" customWidth="1"/>
    <col min="3" max="3" width="12.7109375" customWidth="1"/>
    <col min="4" max="4" width="14.140625" customWidth="1"/>
    <col min="5" max="5" width="38.85546875" bestFit="1" customWidth="1"/>
    <col min="6" max="6" width="24.5703125" customWidth="1"/>
    <col min="7" max="7" width="15.5703125" customWidth="1"/>
    <col min="8" max="8" width="29.28515625" bestFit="1" customWidth="1"/>
    <col min="9" max="9" width="18.28515625" customWidth="1"/>
    <col min="10" max="10" width="14.42578125" bestFit="1" customWidth="1"/>
    <col min="11" max="11" width="13.7109375" bestFit="1" customWidth="1"/>
    <col min="12" max="12" width="11.140625" bestFit="1" customWidth="1"/>
  </cols>
  <sheetData>
    <row r="1" spans="1:12" s="42" customFormat="1" x14ac:dyDescent="0.25">
      <c r="A1" s="41" t="s">
        <v>68</v>
      </c>
      <c r="B1" s="41" t="s">
        <v>69</v>
      </c>
      <c r="C1" s="41" t="s">
        <v>70</v>
      </c>
      <c r="D1" s="41" t="s">
        <v>71</v>
      </c>
      <c r="E1" s="41" t="s">
        <v>72</v>
      </c>
      <c r="F1" s="41" t="s">
        <v>73</v>
      </c>
      <c r="G1" s="41" t="s">
        <v>74</v>
      </c>
      <c r="H1" s="41" t="s">
        <v>75</v>
      </c>
      <c r="I1" s="41" t="s">
        <v>76</v>
      </c>
      <c r="J1" s="41" t="s">
        <v>77</v>
      </c>
      <c r="K1" s="41" t="s">
        <v>78</v>
      </c>
      <c r="L1" s="41" t="s">
        <v>79</v>
      </c>
    </row>
    <row r="2" spans="1:12" x14ac:dyDescent="0.25">
      <c r="A2" t="s">
        <v>80</v>
      </c>
      <c r="B2" t="s">
        <v>81</v>
      </c>
      <c r="C2">
        <v>1614956621</v>
      </c>
      <c r="D2" t="s">
        <v>82</v>
      </c>
      <c r="E2" t="s">
        <v>83</v>
      </c>
      <c r="F2" t="s">
        <v>84</v>
      </c>
      <c r="G2" s="43">
        <v>44550</v>
      </c>
      <c r="H2" t="s">
        <v>85</v>
      </c>
      <c r="I2" s="43">
        <v>44685</v>
      </c>
      <c r="J2">
        <v>135</v>
      </c>
      <c r="K2">
        <v>96</v>
      </c>
      <c r="L2" t="s">
        <v>86</v>
      </c>
    </row>
    <row r="3" spans="1:12" x14ac:dyDescent="0.25">
      <c r="A3" t="s">
        <v>80</v>
      </c>
      <c r="B3" t="s">
        <v>81</v>
      </c>
      <c r="C3">
        <v>1614960121</v>
      </c>
      <c r="D3" t="s">
        <v>87</v>
      </c>
      <c r="E3" t="s">
        <v>83</v>
      </c>
      <c r="F3" t="s">
        <v>88</v>
      </c>
      <c r="G3" s="43">
        <v>44551</v>
      </c>
      <c r="H3" t="s">
        <v>89</v>
      </c>
      <c r="I3" s="43">
        <v>44712</v>
      </c>
      <c r="J3">
        <v>161</v>
      </c>
      <c r="K3">
        <v>114</v>
      </c>
      <c r="L3" t="s">
        <v>86</v>
      </c>
    </row>
    <row r="4" spans="1:12" x14ac:dyDescent="0.25">
      <c r="A4" t="s">
        <v>80</v>
      </c>
      <c r="B4" t="s">
        <v>81</v>
      </c>
      <c r="C4">
        <v>1615054621</v>
      </c>
      <c r="D4" t="s">
        <v>82</v>
      </c>
      <c r="E4" t="s">
        <v>83</v>
      </c>
      <c r="F4" t="s">
        <v>90</v>
      </c>
      <c r="G4" s="43">
        <v>44557</v>
      </c>
      <c r="H4" t="s">
        <v>91</v>
      </c>
      <c r="I4" s="43">
        <v>44568</v>
      </c>
      <c r="J4">
        <v>11</v>
      </c>
      <c r="K4">
        <v>9</v>
      </c>
      <c r="L4" t="s">
        <v>86</v>
      </c>
    </row>
    <row r="5" spans="1:12" x14ac:dyDescent="0.25">
      <c r="A5" t="s">
        <v>80</v>
      </c>
      <c r="B5" t="s">
        <v>81</v>
      </c>
      <c r="C5">
        <v>1600044722</v>
      </c>
      <c r="D5" t="s">
        <v>87</v>
      </c>
      <c r="E5" t="s">
        <v>83</v>
      </c>
      <c r="F5" t="s">
        <v>92</v>
      </c>
      <c r="G5" s="43">
        <v>44565</v>
      </c>
      <c r="H5" t="s">
        <v>93</v>
      </c>
      <c r="I5" s="43">
        <v>44566</v>
      </c>
      <c r="J5">
        <v>1</v>
      </c>
      <c r="K5">
        <v>1</v>
      </c>
      <c r="L5" t="s">
        <v>86</v>
      </c>
    </row>
    <row r="6" spans="1:12" x14ac:dyDescent="0.25">
      <c r="A6" t="s">
        <v>80</v>
      </c>
      <c r="B6" t="s">
        <v>81</v>
      </c>
      <c r="C6">
        <v>1600079422</v>
      </c>
      <c r="D6" t="s">
        <v>82</v>
      </c>
      <c r="E6" t="s">
        <v>83</v>
      </c>
      <c r="F6" t="s">
        <v>94</v>
      </c>
      <c r="G6" s="43">
        <v>44567</v>
      </c>
      <c r="H6" t="s">
        <v>95</v>
      </c>
      <c r="I6" s="43">
        <v>44811</v>
      </c>
      <c r="J6">
        <v>244</v>
      </c>
      <c r="K6">
        <v>170</v>
      </c>
      <c r="L6" t="s">
        <v>86</v>
      </c>
    </row>
    <row r="7" spans="1:12" x14ac:dyDescent="0.25">
      <c r="A7" t="s">
        <v>80</v>
      </c>
      <c r="B7" t="s">
        <v>81</v>
      </c>
      <c r="C7">
        <v>1600140622</v>
      </c>
      <c r="D7" t="s">
        <v>82</v>
      </c>
      <c r="E7" t="s">
        <v>83</v>
      </c>
      <c r="F7" t="s">
        <v>96</v>
      </c>
      <c r="G7" s="43">
        <v>44571</v>
      </c>
      <c r="H7" t="s">
        <v>97</v>
      </c>
      <c r="I7" s="43">
        <v>44655</v>
      </c>
      <c r="J7">
        <v>84</v>
      </c>
      <c r="K7">
        <v>60</v>
      </c>
      <c r="L7" t="s">
        <v>86</v>
      </c>
    </row>
    <row r="8" spans="1:12" x14ac:dyDescent="0.25">
      <c r="A8" t="s">
        <v>80</v>
      </c>
      <c r="B8" t="s">
        <v>81</v>
      </c>
      <c r="C8">
        <v>1600161122</v>
      </c>
      <c r="D8" t="s">
        <v>82</v>
      </c>
      <c r="E8" t="s">
        <v>83</v>
      </c>
      <c r="F8" t="s">
        <v>98</v>
      </c>
      <c r="G8" s="43">
        <v>44572</v>
      </c>
      <c r="H8" t="s">
        <v>99</v>
      </c>
      <c r="I8" s="43">
        <v>44574</v>
      </c>
      <c r="J8">
        <v>2</v>
      </c>
      <c r="K8">
        <v>2</v>
      </c>
      <c r="L8" t="s">
        <v>86</v>
      </c>
    </row>
    <row r="9" spans="1:12" x14ac:dyDescent="0.25">
      <c r="A9" t="s">
        <v>80</v>
      </c>
      <c r="B9" t="s">
        <v>81</v>
      </c>
      <c r="C9">
        <v>1600166222</v>
      </c>
      <c r="D9" t="s">
        <v>82</v>
      </c>
      <c r="E9" t="s">
        <v>83</v>
      </c>
      <c r="F9" t="s">
        <v>100</v>
      </c>
      <c r="G9" s="43">
        <v>44572</v>
      </c>
      <c r="H9" t="s">
        <v>101</v>
      </c>
      <c r="I9" s="43">
        <v>44579</v>
      </c>
      <c r="J9">
        <v>7</v>
      </c>
      <c r="K9">
        <v>5</v>
      </c>
      <c r="L9" t="s">
        <v>86</v>
      </c>
    </row>
    <row r="10" spans="1:12" x14ac:dyDescent="0.25">
      <c r="A10" t="s">
        <v>80</v>
      </c>
      <c r="B10" t="s">
        <v>81</v>
      </c>
      <c r="C10">
        <v>1600168222</v>
      </c>
      <c r="D10" t="s">
        <v>87</v>
      </c>
      <c r="E10" t="s">
        <v>83</v>
      </c>
      <c r="F10" t="s">
        <v>102</v>
      </c>
      <c r="G10" s="43">
        <v>44572</v>
      </c>
      <c r="H10" t="s">
        <v>103</v>
      </c>
      <c r="I10" s="43">
        <v>44579</v>
      </c>
      <c r="J10">
        <v>7</v>
      </c>
      <c r="K10">
        <v>5</v>
      </c>
      <c r="L10" t="s">
        <v>86</v>
      </c>
    </row>
    <row r="11" spans="1:12" x14ac:dyDescent="0.25">
      <c r="A11" t="s">
        <v>80</v>
      </c>
      <c r="B11" t="s">
        <v>81</v>
      </c>
      <c r="C11">
        <v>1600215122</v>
      </c>
      <c r="D11" t="s">
        <v>82</v>
      </c>
      <c r="E11" t="s">
        <v>83</v>
      </c>
      <c r="F11" t="s">
        <v>104</v>
      </c>
      <c r="G11" s="43">
        <v>44574</v>
      </c>
      <c r="H11" t="s">
        <v>105</v>
      </c>
      <c r="I11" s="43">
        <v>44600</v>
      </c>
      <c r="J11">
        <v>26</v>
      </c>
      <c r="K11">
        <v>18</v>
      </c>
      <c r="L11" t="s">
        <v>86</v>
      </c>
    </row>
    <row r="12" spans="1:12" x14ac:dyDescent="0.25">
      <c r="A12" t="s">
        <v>80</v>
      </c>
      <c r="B12" t="s">
        <v>81</v>
      </c>
      <c r="C12">
        <v>1600210422</v>
      </c>
      <c r="D12" t="s">
        <v>87</v>
      </c>
      <c r="E12" t="s">
        <v>83</v>
      </c>
      <c r="F12" t="s">
        <v>106</v>
      </c>
      <c r="G12" s="43">
        <v>44574</v>
      </c>
      <c r="H12" t="s">
        <v>107</v>
      </c>
      <c r="I12" s="43">
        <v>44735</v>
      </c>
      <c r="J12">
        <v>161</v>
      </c>
      <c r="K12">
        <v>113</v>
      </c>
      <c r="L12" t="s">
        <v>86</v>
      </c>
    </row>
    <row r="13" spans="1:12" x14ac:dyDescent="0.25">
      <c r="A13" t="s">
        <v>80</v>
      </c>
      <c r="B13" t="s">
        <v>81</v>
      </c>
      <c r="C13">
        <v>1600235222</v>
      </c>
      <c r="D13" t="s">
        <v>82</v>
      </c>
      <c r="E13" t="s">
        <v>83</v>
      </c>
      <c r="F13" t="s">
        <v>108</v>
      </c>
      <c r="G13" s="43">
        <v>44577</v>
      </c>
      <c r="H13" t="s">
        <v>109</v>
      </c>
      <c r="I13" s="43">
        <v>44578</v>
      </c>
      <c r="J13">
        <v>1</v>
      </c>
      <c r="K13">
        <v>1</v>
      </c>
      <c r="L13" t="s">
        <v>86</v>
      </c>
    </row>
    <row r="14" spans="1:12" x14ac:dyDescent="0.25">
      <c r="A14" t="s">
        <v>80</v>
      </c>
      <c r="B14" t="s">
        <v>81</v>
      </c>
      <c r="C14">
        <v>1600241722</v>
      </c>
      <c r="D14" t="s">
        <v>82</v>
      </c>
      <c r="E14" t="s">
        <v>83</v>
      </c>
      <c r="F14" t="s">
        <v>110</v>
      </c>
      <c r="G14" s="43">
        <v>44578</v>
      </c>
      <c r="H14" t="s">
        <v>111</v>
      </c>
      <c r="I14" s="43">
        <v>44581</v>
      </c>
      <c r="J14">
        <v>3</v>
      </c>
      <c r="K14">
        <v>3</v>
      </c>
      <c r="L14" t="s">
        <v>86</v>
      </c>
    </row>
    <row r="15" spans="1:12" x14ac:dyDescent="0.25">
      <c r="A15" t="s">
        <v>80</v>
      </c>
      <c r="B15" t="s">
        <v>81</v>
      </c>
      <c r="C15">
        <v>1600245522</v>
      </c>
      <c r="D15" t="s">
        <v>82</v>
      </c>
      <c r="E15" t="s">
        <v>83</v>
      </c>
      <c r="F15" t="s">
        <v>112</v>
      </c>
      <c r="G15" s="43">
        <v>44578</v>
      </c>
      <c r="H15" t="s">
        <v>113</v>
      </c>
      <c r="I15" s="43">
        <v>44579</v>
      </c>
      <c r="J15">
        <v>1</v>
      </c>
      <c r="K15">
        <v>1</v>
      </c>
      <c r="L15" t="s">
        <v>86</v>
      </c>
    </row>
    <row r="16" spans="1:12" x14ac:dyDescent="0.25">
      <c r="A16" t="s">
        <v>80</v>
      </c>
      <c r="B16" t="s">
        <v>81</v>
      </c>
      <c r="C16">
        <v>1600255622</v>
      </c>
      <c r="D16" t="s">
        <v>87</v>
      </c>
      <c r="E16" t="s">
        <v>83</v>
      </c>
      <c r="F16" t="s">
        <v>114</v>
      </c>
      <c r="G16" s="43">
        <v>44579</v>
      </c>
      <c r="H16" t="s">
        <v>115</v>
      </c>
      <c r="I16" s="43">
        <v>44586</v>
      </c>
      <c r="J16">
        <v>7</v>
      </c>
      <c r="K16">
        <v>5</v>
      </c>
      <c r="L16" t="s">
        <v>86</v>
      </c>
    </row>
    <row r="17" spans="1:12" x14ac:dyDescent="0.25">
      <c r="A17" t="s">
        <v>80</v>
      </c>
      <c r="B17" t="s">
        <v>81</v>
      </c>
      <c r="C17">
        <v>1600260422</v>
      </c>
      <c r="D17" t="s">
        <v>82</v>
      </c>
      <c r="E17" t="s">
        <v>83</v>
      </c>
      <c r="F17" t="s">
        <v>116</v>
      </c>
      <c r="G17" s="43">
        <v>44579</v>
      </c>
      <c r="H17" t="s">
        <v>117</v>
      </c>
      <c r="I17" s="43">
        <v>44581</v>
      </c>
      <c r="J17">
        <v>2</v>
      </c>
      <c r="K17">
        <v>2</v>
      </c>
      <c r="L17" t="s">
        <v>86</v>
      </c>
    </row>
    <row r="18" spans="1:12" x14ac:dyDescent="0.25">
      <c r="A18" t="s">
        <v>80</v>
      </c>
      <c r="B18" t="s">
        <v>118</v>
      </c>
      <c r="C18">
        <v>1100107922</v>
      </c>
      <c r="D18" t="s">
        <v>119</v>
      </c>
      <c r="E18" t="s">
        <v>83</v>
      </c>
      <c r="F18" t="s">
        <v>120</v>
      </c>
      <c r="G18" s="43">
        <v>44566</v>
      </c>
      <c r="H18" t="s">
        <v>121</v>
      </c>
      <c r="I18" s="43">
        <v>44579</v>
      </c>
      <c r="J18">
        <v>13</v>
      </c>
      <c r="K18">
        <v>9</v>
      </c>
      <c r="L18" t="s">
        <v>86</v>
      </c>
    </row>
    <row r="19" spans="1:12" x14ac:dyDescent="0.25">
      <c r="A19" t="s">
        <v>80</v>
      </c>
      <c r="B19" t="s">
        <v>81</v>
      </c>
      <c r="C19">
        <v>1600268022</v>
      </c>
      <c r="D19" t="s">
        <v>82</v>
      </c>
      <c r="E19" t="s">
        <v>83</v>
      </c>
      <c r="F19" t="s">
        <v>122</v>
      </c>
      <c r="G19" s="43">
        <v>44579</v>
      </c>
      <c r="H19" t="s">
        <v>123</v>
      </c>
      <c r="I19" s="43">
        <v>44582</v>
      </c>
      <c r="J19">
        <v>3</v>
      </c>
      <c r="K19">
        <v>3</v>
      </c>
      <c r="L19" t="s">
        <v>86</v>
      </c>
    </row>
    <row r="20" spans="1:12" x14ac:dyDescent="0.25">
      <c r="A20" t="s">
        <v>80</v>
      </c>
      <c r="B20" t="s">
        <v>81</v>
      </c>
      <c r="C20">
        <v>1600272022</v>
      </c>
      <c r="D20" t="s">
        <v>87</v>
      </c>
      <c r="E20" t="s">
        <v>124</v>
      </c>
      <c r="F20" t="s">
        <v>125</v>
      </c>
      <c r="G20" s="43">
        <v>44579</v>
      </c>
      <c r="H20" t="s">
        <v>126</v>
      </c>
      <c r="I20" s="43">
        <v>44581</v>
      </c>
      <c r="J20">
        <v>2</v>
      </c>
      <c r="K20">
        <v>2</v>
      </c>
      <c r="L20" t="s">
        <v>127</v>
      </c>
    </row>
    <row r="21" spans="1:12" x14ac:dyDescent="0.25">
      <c r="A21" t="s">
        <v>80</v>
      </c>
      <c r="B21" t="s">
        <v>81</v>
      </c>
      <c r="C21">
        <v>1600312422</v>
      </c>
      <c r="D21" t="s">
        <v>119</v>
      </c>
      <c r="E21" t="s">
        <v>83</v>
      </c>
      <c r="F21" t="s">
        <v>128</v>
      </c>
      <c r="G21" s="43">
        <v>44581</v>
      </c>
      <c r="H21" t="s">
        <v>129</v>
      </c>
      <c r="I21" s="43">
        <v>44586</v>
      </c>
      <c r="J21">
        <v>5</v>
      </c>
      <c r="K21">
        <v>3</v>
      </c>
      <c r="L21" t="s">
        <v>86</v>
      </c>
    </row>
    <row r="22" spans="1:12" x14ac:dyDescent="0.25">
      <c r="A22" t="s">
        <v>80</v>
      </c>
      <c r="B22" t="s">
        <v>81</v>
      </c>
      <c r="C22">
        <v>1600319622</v>
      </c>
      <c r="D22" t="s">
        <v>82</v>
      </c>
      <c r="E22" t="s">
        <v>83</v>
      </c>
      <c r="F22" t="s">
        <v>130</v>
      </c>
      <c r="G22" s="43">
        <v>44581</v>
      </c>
      <c r="H22" t="s">
        <v>131</v>
      </c>
      <c r="I22" s="43">
        <v>44582</v>
      </c>
      <c r="J22">
        <v>1</v>
      </c>
      <c r="K22">
        <v>1</v>
      </c>
      <c r="L22" t="s">
        <v>86</v>
      </c>
    </row>
    <row r="23" spans="1:12" x14ac:dyDescent="0.25">
      <c r="A23" t="s">
        <v>80</v>
      </c>
      <c r="B23" t="s">
        <v>81</v>
      </c>
      <c r="C23">
        <v>1600340022</v>
      </c>
      <c r="D23" t="s">
        <v>82</v>
      </c>
      <c r="E23" t="s">
        <v>83</v>
      </c>
      <c r="F23" t="s">
        <v>132</v>
      </c>
      <c r="G23" s="43">
        <v>44582</v>
      </c>
      <c r="H23" t="s">
        <v>133</v>
      </c>
      <c r="I23" s="43">
        <v>44593</v>
      </c>
      <c r="J23">
        <v>11</v>
      </c>
      <c r="K23">
        <v>7</v>
      </c>
      <c r="L23" t="s">
        <v>86</v>
      </c>
    </row>
    <row r="24" spans="1:12" x14ac:dyDescent="0.25">
      <c r="A24" t="s">
        <v>80</v>
      </c>
      <c r="B24" t="s">
        <v>81</v>
      </c>
      <c r="C24">
        <v>1600339122</v>
      </c>
      <c r="D24" t="s">
        <v>87</v>
      </c>
      <c r="E24" t="s">
        <v>83</v>
      </c>
      <c r="F24" t="s">
        <v>134</v>
      </c>
      <c r="G24" s="43">
        <v>44582</v>
      </c>
      <c r="H24" t="s">
        <v>135</v>
      </c>
      <c r="I24" s="43">
        <v>44736</v>
      </c>
      <c r="J24">
        <v>154</v>
      </c>
      <c r="K24">
        <v>108</v>
      </c>
      <c r="L24" t="s">
        <v>86</v>
      </c>
    </row>
    <row r="25" spans="1:12" x14ac:dyDescent="0.25">
      <c r="A25" t="s">
        <v>80</v>
      </c>
      <c r="B25" t="s">
        <v>81</v>
      </c>
      <c r="C25">
        <v>1600406922</v>
      </c>
      <c r="D25" t="s">
        <v>82</v>
      </c>
      <c r="E25" t="s">
        <v>83</v>
      </c>
      <c r="F25" t="s">
        <v>136</v>
      </c>
      <c r="G25" s="43">
        <v>44588</v>
      </c>
      <c r="H25" t="s">
        <v>137</v>
      </c>
      <c r="I25" s="43">
        <v>44680</v>
      </c>
      <c r="J25">
        <v>92</v>
      </c>
      <c r="K25">
        <v>65</v>
      </c>
      <c r="L25" t="s">
        <v>86</v>
      </c>
    </row>
    <row r="26" spans="1:12" x14ac:dyDescent="0.25">
      <c r="A26" t="s">
        <v>80</v>
      </c>
      <c r="B26" t="s">
        <v>81</v>
      </c>
      <c r="C26">
        <v>1600410622</v>
      </c>
      <c r="D26" t="s">
        <v>87</v>
      </c>
      <c r="E26" t="s">
        <v>83</v>
      </c>
      <c r="F26" t="s">
        <v>138</v>
      </c>
      <c r="G26" s="43">
        <v>44588</v>
      </c>
      <c r="H26" t="s">
        <v>139</v>
      </c>
      <c r="I26" s="43">
        <v>44593</v>
      </c>
      <c r="J26">
        <v>5</v>
      </c>
      <c r="K26">
        <v>3</v>
      </c>
      <c r="L26" t="s">
        <v>86</v>
      </c>
    </row>
    <row r="27" spans="1:12" x14ac:dyDescent="0.25">
      <c r="A27" t="s">
        <v>80</v>
      </c>
      <c r="B27" t="s">
        <v>81</v>
      </c>
      <c r="C27">
        <v>1600413422</v>
      </c>
      <c r="D27" t="s">
        <v>82</v>
      </c>
      <c r="E27" t="s">
        <v>83</v>
      </c>
      <c r="F27" t="s">
        <v>140</v>
      </c>
      <c r="G27" s="43">
        <v>44588</v>
      </c>
      <c r="H27" t="s">
        <v>141</v>
      </c>
      <c r="I27" s="43">
        <v>44613</v>
      </c>
      <c r="J27">
        <v>25</v>
      </c>
      <c r="K27">
        <v>17</v>
      </c>
      <c r="L27" t="s">
        <v>86</v>
      </c>
    </row>
    <row r="28" spans="1:12" x14ac:dyDescent="0.25">
      <c r="A28" t="s">
        <v>80</v>
      </c>
      <c r="B28" t="s">
        <v>142</v>
      </c>
      <c r="C28">
        <v>1200400322</v>
      </c>
      <c r="D28" t="s">
        <v>87</v>
      </c>
      <c r="E28" t="s">
        <v>124</v>
      </c>
      <c r="F28" t="s">
        <v>143</v>
      </c>
      <c r="G28" s="43">
        <v>44592</v>
      </c>
      <c r="H28" t="s">
        <v>143</v>
      </c>
      <c r="I28" s="43">
        <v>44592</v>
      </c>
      <c r="J28">
        <v>0</v>
      </c>
      <c r="K28">
        <v>0</v>
      </c>
      <c r="L28" t="s">
        <v>127</v>
      </c>
    </row>
    <row r="29" spans="1:12" x14ac:dyDescent="0.25">
      <c r="A29" t="s">
        <v>80</v>
      </c>
      <c r="B29" t="s">
        <v>81</v>
      </c>
      <c r="C29">
        <v>1600485322</v>
      </c>
      <c r="D29" t="s">
        <v>87</v>
      </c>
      <c r="E29" t="s">
        <v>83</v>
      </c>
      <c r="F29" t="s">
        <v>144</v>
      </c>
      <c r="G29" s="43">
        <v>44593</v>
      </c>
      <c r="H29" t="s">
        <v>145</v>
      </c>
      <c r="I29" s="43">
        <v>44594</v>
      </c>
      <c r="J29">
        <v>1</v>
      </c>
      <c r="K29">
        <v>1</v>
      </c>
      <c r="L29" t="s">
        <v>86</v>
      </c>
    </row>
    <row r="30" spans="1:12" x14ac:dyDescent="0.25">
      <c r="A30" t="s">
        <v>80</v>
      </c>
      <c r="B30" t="s">
        <v>81</v>
      </c>
      <c r="C30">
        <v>1600522022</v>
      </c>
      <c r="D30" t="s">
        <v>87</v>
      </c>
      <c r="E30" t="s">
        <v>83</v>
      </c>
      <c r="F30" t="s">
        <v>146</v>
      </c>
      <c r="G30" s="43">
        <v>44595</v>
      </c>
      <c r="H30" t="s">
        <v>147</v>
      </c>
      <c r="I30" s="43">
        <v>44608</v>
      </c>
      <c r="J30">
        <v>13</v>
      </c>
      <c r="K30">
        <v>9</v>
      </c>
      <c r="L30" t="s">
        <v>86</v>
      </c>
    </row>
    <row r="31" spans="1:12" x14ac:dyDescent="0.25">
      <c r="A31" t="s">
        <v>80</v>
      </c>
      <c r="B31" t="s">
        <v>81</v>
      </c>
      <c r="C31">
        <v>1600533122</v>
      </c>
      <c r="D31" t="s">
        <v>87</v>
      </c>
      <c r="E31" t="s">
        <v>83</v>
      </c>
      <c r="F31" t="s">
        <v>148</v>
      </c>
      <c r="G31" s="43">
        <v>44596</v>
      </c>
      <c r="H31" t="s">
        <v>149</v>
      </c>
      <c r="I31" s="43">
        <v>44638</v>
      </c>
      <c r="J31">
        <v>42</v>
      </c>
      <c r="K31">
        <v>30</v>
      </c>
      <c r="L31" t="s">
        <v>86</v>
      </c>
    </row>
    <row r="32" spans="1:12" x14ac:dyDescent="0.25">
      <c r="A32" t="s">
        <v>80</v>
      </c>
      <c r="B32" t="s">
        <v>81</v>
      </c>
      <c r="C32">
        <v>1600631622</v>
      </c>
      <c r="D32" t="s">
        <v>87</v>
      </c>
      <c r="E32" t="s">
        <v>83</v>
      </c>
      <c r="F32" t="s">
        <v>150</v>
      </c>
      <c r="G32" s="43">
        <v>44602</v>
      </c>
      <c r="H32" t="s">
        <v>151</v>
      </c>
      <c r="I32" s="43">
        <v>44757</v>
      </c>
      <c r="J32">
        <v>155</v>
      </c>
      <c r="K32">
        <v>108</v>
      </c>
      <c r="L32" t="s">
        <v>86</v>
      </c>
    </row>
    <row r="33" spans="1:12" x14ac:dyDescent="0.25">
      <c r="A33" t="s">
        <v>80</v>
      </c>
      <c r="B33" t="s">
        <v>81</v>
      </c>
      <c r="C33">
        <v>1600750822</v>
      </c>
      <c r="D33" t="s">
        <v>82</v>
      </c>
      <c r="E33" t="s">
        <v>83</v>
      </c>
      <c r="F33" t="s">
        <v>152</v>
      </c>
      <c r="G33" s="43">
        <v>44610</v>
      </c>
      <c r="H33" t="s">
        <v>153</v>
      </c>
      <c r="I33" s="43">
        <v>44614</v>
      </c>
      <c r="J33">
        <v>4</v>
      </c>
      <c r="K33">
        <v>2</v>
      </c>
      <c r="L33" t="s">
        <v>86</v>
      </c>
    </row>
    <row r="34" spans="1:12" x14ac:dyDescent="0.25">
      <c r="A34" t="s">
        <v>80</v>
      </c>
      <c r="B34" t="s">
        <v>142</v>
      </c>
      <c r="C34">
        <v>1200700822</v>
      </c>
      <c r="D34" t="s">
        <v>87</v>
      </c>
      <c r="E34" t="s">
        <v>124</v>
      </c>
      <c r="F34" t="s">
        <v>154</v>
      </c>
      <c r="G34" s="43">
        <v>44615</v>
      </c>
      <c r="H34" t="s">
        <v>154</v>
      </c>
      <c r="I34" s="43">
        <v>44615</v>
      </c>
      <c r="J34">
        <v>0</v>
      </c>
      <c r="K34">
        <v>0</v>
      </c>
      <c r="L34" t="s">
        <v>127</v>
      </c>
    </row>
    <row r="35" spans="1:12" x14ac:dyDescent="0.25">
      <c r="A35" t="s">
        <v>80</v>
      </c>
      <c r="B35" t="s">
        <v>142</v>
      </c>
      <c r="C35">
        <v>1200703422</v>
      </c>
      <c r="D35" t="s">
        <v>87</v>
      </c>
      <c r="E35" t="s">
        <v>124</v>
      </c>
      <c r="F35" t="s">
        <v>155</v>
      </c>
      <c r="G35" s="43">
        <v>44615</v>
      </c>
      <c r="H35" t="s">
        <v>155</v>
      </c>
      <c r="I35" s="43">
        <v>44615</v>
      </c>
      <c r="J35">
        <v>0</v>
      </c>
      <c r="K35">
        <v>0</v>
      </c>
      <c r="L35" t="s">
        <v>127</v>
      </c>
    </row>
    <row r="36" spans="1:12" x14ac:dyDescent="0.25">
      <c r="A36" t="s">
        <v>80</v>
      </c>
      <c r="B36" t="s">
        <v>142</v>
      </c>
      <c r="C36">
        <v>1200788122</v>
      </c>
      <c r="D36" t="s">
        <v>87</v>
      </c>
      <c r="E36" t="s">
        <v>124</v>
      </c>
      <c r="F36" t="s">
        <v>156</v>
      </c>
      <c r="G36" s="43">
        <v>44622</v>
      </c>
      <c r="H36" t="s">
        <v>156</v>
      </c>
      <c r="I36" s="43">
        <v>44622</v>
      </c>
      <c r="J36">
        <v>0</v>
      </c>
      <c r="K36">
        <v>0</v>
      </c>
      <c r="L36" t="s">
        <v>127</v>
      </c>
    </row>
    <row r="37" spans="1:12" x14ac:dyDescent="0.25">
      <c r="A37" t="s">
        <v>80</v>
      </c>
      <c r="B37" t="s">
        <v>81</v>
      </c>
      <c r="C37">
        <v>1600925222</v>
      </c>
      <c r="D37" t="s">
        <v>82</v>
      </c>
      <c r="E37" t="s">
        <v>83</v>
      </c>
      <c r="F37" t="s">
        <v>157</v>
      </c>
      <c r="G37" s="43">
        <v>44623</v>
      </c>
      <c r="H37" t="s">
        <v>158</v>
      </c>
      <c r="I37" s="43">
        <v>44624</v>
      </c>
      <c r="J37">
        <v>1</v>
      </c>
      <c r="K37">
        <v>1</v>
      </c>
      <c r="L37" t="s">
        <v>86</v>
      </c>
    </row>
    <row r="38" spans="1:12" x14ac:dyDescent="0.25">
      <c r="A38" t="s">
        <v>80</v>
      </c>
      <c r="B38" t="s">
        <v>159</v>
      </c>
      <c r="C38">
        <v>530017822</v>
      </c>
      <c r="D38" t="s">
        <v>82</v>
      </c>
      <c r="E38" t="s">
        <v>83</v>
      </c>
      <c r="F38" t="s">
        <v>160</v>
      </c>
      <c r="G38" s="43">
        <v>44622</v>
      </c>
      <c r="H38" t="s">
        <v>161</v>
      </c>
      <c r="I38" s="43">
        <v>44631</v>
      </c>
      <c r="J38">
        <v>9</v>
      </c>
      <c r="K38">
        <v>7</v>
      </c>
      <c r="L38" t="s">
        <v>86</v>
      </c>
    </row>
    <row r="39" spans="1:12" x14ac:dyDescent="0.25">
      <c r="A39" t="s">
        <v>80</v>
      </c>
      <c r="B39" t="s">
        <v>81</v>
      </c>
      <c r="C39">
        <v>1600961822</v>
      </c>
      <c r="D39" t="s">
        <v>82</v>
      </c>
      <c r="E39" t="s">
        <v>83</v>
      </c>
      <c r="F39" t="s">
        <v>162</v>
      </c>
      <c r="G39" s="43">
        <v>44627</v>
      </c>
      <c r="H39" t="s">
        <v>163</v>
      </c>
      <c r="I39" s="43">
        <v>44628</v>
      </c>
      <c r="J39">
        <v>1</v>
      </c>
      <c r="K39">
        <v>1</v>
      </c>
      <c r="L39" t="s">
        <v>86</v>
      </c>
    </row>
    <row r="40" spans="1:12" x14ac:dyDescent="0.25">
      <c r="A40" t="s">
        <v>80</v>
      </c>
      <c r="B40" t="s">
        <v>81</v>
      </c>
      <c r="C40">
        <v>1601049622</v>
      </c>
      <c r="D40" t="s">
        <v>87</v>
      </c>
      <c r="E40" t="s">
        <v>83</v>
      </c>
      <c r="F40" t="s">
        <v>164</v>
      </c>
      <c r="G40" s="43">
        <v>44634</v>
      </c>
      <c r="H40" t="s">
        <v>165</v>
      </c>
      <c r="I40" s="43">
        <v>44663</v>
      </c>
      <c r="J40">
        <v>29</v>
      </c>
      <c r="K40">
        <v>21</v>
      </c>
      <c r="L40" t="s">
        <v>86</v>
      </c>
    </row>
    <row r="41" spans="1:12" x14ac:dyDescent="0.25">
      <c r="A41" t="s">
        <v>80</v>
      </c>
      <c r="B41" t="s">
        <v>81</v>
      </c>
      <c r="C41">
        <v>1601069422</v>
      </c>
      <c r="D41" t="s">
        <v>87</v>
      </c>
      <c r="E41" t="s">
        <v>83</v>
      </c>
      <c r="F41" t="s">
        <v>166</v>
      </c>
      <c r="G41" s="43">
        <v>44635</v>
      </c>
      <c r="H41" t="s">
        <v>167</v>
      </c>
      <c r="I41" s="43">
        <v>44636</v>
      </c>
      <c r="J41">
        <v>1</v>
      </c>
      <c r="K41">
        <v>1</v>
      </c>
      <c r="L41" t="s">
        <v>86</v>
      </c>
    </row>
    <row r="42" spans="1:12" x14ac:dyDescent="0.25">
      <c r="A42" t="s">
        <v>80</v>
      </c>
      <c r="B42" t="s">
        <v>81</v>
      </c>
      <c r="C42">
        <v>1601098922</v>
      </c>
      <c r="D42" t="s">
        <v>87</v>
      </c>
      <c r="E42" t="s">
        <v>83</v>
      </c>
      <c r="F42" t="s">
        <v>168</v>
      </c>
      <c r="G42" s="43">
        <v>44636</v>
      </c>
      <c r="H42" t="s">
        <v>95</v>
      </c>
      <c r="I42" s="43">
        <v>44811</v>
      </c>
      <c r="J42">
        <v>175</v>
      </c>
      <c r="K42">
        <v>121</v>
      </c>
      <c r="L42" t="s">
        <v>86</v>
      </c>
    </row>
    <row r="43" spans="1:12" x14ac:dyDescent="0.25">
      <c r="A43" t="s">
        <v>80</v>
      </c>
      <c r="B43" t="s">
        <v>81</v>
      </c>
      <c r="C43">
        <v>1601128522</v>
      </c>
      <c r="D43" t="s">
        <v>82</v>
      </c>
      <c r="E43" t="s">
        <v>83</v>
      </c>
      <c r="F43" t="s">
        <v>169</v>
      </c>
      <c r="G43" s="43">
        <v>44638</v>
      </c>
      <c r="H43" t="s">
        <v>170</v>
      </c>
      <c r="I43" s="43">
        <v>44644</v>
      </c>
      <c r="J43">
        <v>6</v>
      </c>
      <c r="K43">
        <v>4</v>
      </c>
      <c r="L43" t="s">
        <v>86</v>
      </c>
    </row>
    <row r="44" spans="1:12" x14ac:dyDescent="0.25">
      <c r="A44" t="s">
        <v>80</v>
      </c>
      <c r="B44" t="s">
        <v>81</v>
      </c>
      <c r="C44">
        <v>1601156422</v>
      </c>
      <c r="D44" t="s">
        <v>82</v>
      </c>
      <c r="E44" t="s">
        <v>83</v>
      </c>
      <c r="F44" t="s">
        <v>171</v>
      </c>
      <c r="G44" s="43">
        <v>44641</v>
      </c>
      <c r="H44" t="s">
        <v>137</v>
      </c>
      <c r="I44" s="43">
        <v>44680</v>
      </c>
      <c r="J44">
        <v>39</v>
      </c>
      <c r="K44">
        <v>28</v>
      </c>
      <c r="L44" t="s">
        <v>86</v>
      </c>
    </row>
    <row r="45" spans="1:12" x14ac:dyDescent="0.25">
      <c r="A45" t="s">
        <v>80</v>
      </c>
      <c r="B45" t="s">
        <v>81</v>
      </c>
      <c r="C45">
        <v>1201025122</v>
      </c>
      <c r="D45" t="s">
        <v>87</v>
      </c>
      <c r="E45" t="s">
        <v>83</v>
      </c>
      <c r="F45" t="s">
        <v>172</v>
      </c>
      <c r="G45" s="43">
        <v>44641</v>
      </c>
      <c r="H45" t="s">
        <v>172</v>
      </c>
      <c r="I45" s="43">
        <v>44641</v>
      </c>
      <c r="J45">
        <v>0</v>
      </c>
      <c r="K45">
        <v>0</v>
      </c>
      <c r="L45" t="s">
        <v>86</v>
      </c>
    </row>
    <row r="46" spans="1:12" x14ac:dyDescent="0.25">
      <c r="A46" t="s">
        <v>80</v>
      </c>
      <c r="B46" t="s">
        <v>81</v>
      </c>
      <c r="C46">
        <v>1601189422</v>
      </c>
      <c r="D46" t="s">
        <v>87</v>
      </c>
      <c r="E46" t="s">
        <v>83</v>
      </c>
      <c r="F46" t="s">
        <v>173</v>
      </c>
      <c r="G46" s="43">
        <v>44642</v>
      </c>
      <c r="H46" t="s">
        <v>174</v>
      </c>
      <c r="I46" s="43">
        <v>44748</v>
      </c>
      <c r="J46">
        <v>106</v>
      </c>
      <c r="K46">
        <v>73</v>
      </c>
      <c r="L46" t="s">
        <v>86</v>
      </c>
    </row>
    <row r="47" spans="1:12" x14ac:dyDescent="0.25">
      <c r="A47" t="s">
        <v>80</v>
      </c>
      <c r="B47" t="s">
        <v>81</v>
      </c>
      <c r="C47">
        <v>1601223422</v>
      </c>
      <c r="D47" t="s">
        <v>82</v>
      </c>
      <c r="E47" t="s">
        <v>83</v>
      </c>
      <c r="F47" t="s">
        <v>175</v>
      </c>
      <c r="G47" s="43">
        <v>44644</v>
      </c>
      <c r="H47" t="s">
        <v>176</v>
      </c>
      <c r="I47" s="43">
        <v>44648</v>
      </c>
      <c r="J47">
        <v>4</v>
      </c>
      <c r="K47">
        <v>2</v>
      </c>
      <c r="L47" t="s">
        <v>86</v>
      </c>
    </row>
    <row r="48" spans="1:12" x14ac:dyDescent="0.25">
      <c r="A48" t="s">
        <v>80</v>
      </c>
      <c r="B48" t="s">
        <v>142</v>
      </c>
      <c r="C48">
        <v>1201086722</v>
      </c>
      <c r="D48" t="s">
        <v>87</v>
      </c>
      <c r="E48" t="s">
        <v>124</v>
      </c>
      <c r="F48" t="s">
        <v>177</v>
      </c>
      <c r="G48" s="43">
        <v>44645</v>
      </c>
      <c r="H48" t="s">
        <v>177</v>
      </c>
      <c r="I48" s="43">
        <v>44645</v>
      </c>
      <c r="J48">
        <v>0</v>
      </c>
      <c r="K48">
        <v>0</v>
      </c>
      <c r="L48" t="s">
        <v>127</v>
      </c>
    </row>
    <row r="49" spans="1:12" x14ac:dyDescent="0.25">
      <c r="A49" t="s">
        <v>80</v>
      </c>
      <c r="B49" t="s">
        <v>81</v>
      </c>
      <c r="C49">
        <v>1601239422</v>
      </c>
      <c r="D49" t="s">
        <v>87</v>
      </c>
      <c r="E49" t="s">
        <v>83</v>
      </c>
      <c r="F49" t="s">
        <v>178</v>
      </c>
      <c r="G49" s="43">
        <v>44646</v>
      </c>
      <c r="H49" t="s">
        <v>179</v>
      </c>
      <c r="I49" s="43">
        <v>44649</v>
      </c>
      <c r="J49">
        <v>3</v>
      </c>
      <c r="K49">
        <v>2</v>
      </c>
      <c r="L49" t="s">
        <v>86</v>
      </c>
    </row>
    <row r="50" spans="1:12" x14ac:dyDescent="0.25">
      <c r="A50" t="s">
        <v>80</v>
      </c>
      <c r="B50" t="s">
        <v>81</v>
      </c>
      <c r="C50">
        <v>1601243922</v>
      </c>
      <c r="D50" t="s">
        <v>82</v>
      </c>
      <c r="E50" t="s">
        <v>83</v>
      </c>
      <c r="F50" t="s">
        <v>180</v>
      </c>
      <c r="G50" s="43">
        <v>44647</v>
      </c>
      <c r="H50" t="s">
        <v>181</v>
      </c>
      <c r="I50" s="43">
        <v>44648</v>
      </c>
      <c r="J50">
        <v>1</v>
      </c>
      <c r="K50">
        <v>1</v>
      </c>
      <c r="L50" t="s">
        <v>86</v>
      </c>
    </row>
    <row r="51" spans="1:12" x14ac:dyDescent="0.25">
      <c r="A51" t="s">
        <v>80</v>
      </c>
      <c r="B51" t="s">
        <v>81</v>
      </c>
      <c r="C51">
        <v>1601249322</v>
      </c>
      <c r="D51" t="s">
        <v>87</v>
      </c>
      <c r="E51" t="s">
        <v>83</v>
      </c>
      <c r="F51" t="s">
        <v>182</v>
      </c>
      <c r="G51" s="43">
        <v>44648</v>
      </c>
      <c r="H51" t="s">
        <v>183</v>
      </c>
      <c r="I51" s="43">
        <v>44649</v>
      </c>
      <c r="J51">
        <v>1</v>
      </c>
      <c r="K51">
        <v>1</v>
      </c>
      <c r="L51" t="s">
        <v>86</v>
      </c>
    </row>
    <row r="52" spans="1:12" x14ac:dyDescent="0.25">
      <c r="A52" t="s">
        <v>80</v>
      </c>
      <c r="B52" t="s">
        <v>81</v>
      </c>
      <c r="C52">
        <v>1601261022</v>
      </c>
      <c r="D52" t="s">
        <v>87</v>
      </c>
      <c r="E52" t="s">
        <v>83</v>
      </c>
      <c r="F52" t="s">
        <v>184</v>
      </c>
      <c r="G52" s="43">
        <v>44648</v>
      </c>
      <c r="H52" t="s">
        <v>185</v>
      </c>
      <c r="I52" s="43">
        <v>44705</v>
      </c>
      <c r="J52">
        <v>57</v>
      </c>
      <c r="K52">
        <v>40</v>
      </c>
      <c r="L52" t="s">
        <v>86</v>
      </c>
    </row>
    <row r="53" spans="1:12" x14ac:dyDescent="0.25">
      <c r="A53" t="s">
        <v>80</v>
      </c>
      <c r="B53" t="s">
        <v>81</v>
      </c>
      <c r="C53">
        <v>1601254222</v>
      </c>
      <c r="D53" t="s">
        <v>87</v>
      </c>
      <c r="E53" t="s">
        <v>83</v>
      </c>
      <c r="F53" t="s">
        <v>186</v>
      </c>
      <c r="G53" s="43">
        <v>44648</v>
      </c>
      <c r="H53" t="s">
        <v>187</v>
      </c>
      <c r="I53" s="43">
        <v>44662</v>
      </c>
      <c r="J53">
        <v>14</v>
      </c>
      <c r="K53">
        <v>10</v>
      </c>
      <c r="L53" t="s">
        <v>86</v>
      </c>
    </row>
    <row r="54" spans="1:12" x14ac:dyDescent="0.25">
      <c r="A54" t="s">
        <v>80</v>
      </c>
      <c r="B54" t="s">
        <v>81</v>
      </c>
      <c r="C54">
        <v>1601265622</v>
      </c>
      <c r="D54" t="s">
        <v>87</v>
      </c>
      <c r="E54" t="s">
        <v>83</v>
      </c>
      <c r="F54" t="s">
        <v>188</v>
      </c>
      <c r="G54" s="43">
        <v>44648</v>
      </c>
      <c r="H54" t="s">
        <v>189</v>
      </c>
      <c r="I54" s="43">
        <v>44868</v>
      </c>
      <c r="J54">
        <v>220</v>
      </c>
      <c r="K54">
        <v>149</v>
      </c>
      <c r="L54" t="s">
        <v>86</v>
      </c>
    </row>
    <row r="55" spans="1:12" x14ac:dyDescent="0.25">
      <c r="A55" t="s">
        <v>80</v>
      </c>
      <c r="B55" t="s">
        <v>142</v>
      </c>
      <c r="C55">
        <v>1201139622</v>
      </c>
      <c r="D55" t="s">
        <v>82</v>
      </c>
      <c r="E55" t="s">
        <v>83</v>
      </c>
      <c r="F55" t="s">
        <v>190</v>
      </c>
      <c r="G55" s="43">
        <v>44650</v>
      </c>
      <c r="H55" t="s">
        <v>191</v>
      </c>
      <c r="I55" s="43">
        <v>44659</v>
      </c>
      <c r="J55">
        <v>9</v>
      </c>
      <c r="K55">
        <v>7</v>
      </c>
      <c r="L55" t="s">
        <v>86</v>
      </c>
    </row>
    <row r="56" spans="1:12" x14ac:dyDescent="0.25">
      <c r="A56" t="s">
        <v>80</v>
      </c>
      <c r="B56" t="s">
        <v>81</v>
      </c>
      <c r="C56">
        <v>1601319322</v>
      </c>
      <c r="D56" t="s">
        <v>87</v>
      </c>
      <c r="E56" t="s">
        <v>83</v>
      </c>
      <c r="F56" t="s">
        <v>192</v>
      </c>
      <c r="G56" s="43">
        <v>44651</v>
      </c>
      <c r="H56" t="s">
        <v>193</v>
      </c>
      <c r="I56" s="43">
        <v>44655</v>
      </c>
      <c r="J56">
        <v>4</v>
      </c>
      <c r="K56">
        <v>2</v>
      </c>
      <c r="L56" t="s">
        <v>86</v>
      </c>
    </row>
    <row r="57" spans="1:12" x14ac:dyDescent="0.25">
      <c r="A57" t="s">
        <v>80</v>
      </c>
      <c r="B57" t="s">
        <v>142</v>
      </c>
      <c r="C57">
        <v>1201171822</v>
      </c>
      <c r="D57" t="s">
        <v>87</v>
      </c>
      <c r="E57" t="s">
        <v>124</v>
      </c>
      <c r="F57" t="s">
        <v>194</v>
      </c>
      <c r="G57" s="43">
        <v>44651</v>
      </c>
      <c r="H57" t="s">
        <v>194</v>
      </c>
      <c r="I57" s="43">
        <v>44651</v>
      </c>
      <c r="J57">
        <v>0</v>
      </c>
      <c r="K57">
        <v>0</v>
      </c>
      <c r="L57" t="s">
        <v>127</v>
      </c>
    </row>
    <row r="58" spans="1:12" x14ac:dyDescent="0.25">
      <c r="A58" t="s">
        <v>80</v>
      </c>
      <c r="B58" t="s">
        <v>81</v>
      </c>
      <c r="C58">
        <v>1601322122</v>
      </c>
      <c r="D58" t="s">
        <v>82</v>
      </c>
      <c r="E58" t="s">
        <v>83</v>
      </c>
      <c r="F58" t="s">
        <v>195</v>
      </c>
      <c r="G58" s="43">
        <v>44652</v>
      </c>
      <c r="H58" t="s">
        <v>196</v>
      </c>
      <c r="I58" s="43">
        <v>44655</v>
      </c>
      <c r="J58">
        <v>3</v>
      </c>
      <c r="K58">
        <v>1</v>
      </c>
      <c r="L58" t="s">
        <v>86</v>
      </c>
    </row>
    <row r="59" spans="1:12" x14ac:dyDescent="0.25">
      <c r="A59" t="s">
        <v>80</v>
      </c>
      <c r="B59" t="s">
        <v>81</v>
      </c>
      <c r="C59">
        <v>1201193022</v>
      </c>
      <c r="D59" t="s">
        <v>87</v>
      </c>
      <c r="E59" t="s">
        <v>124</v>
      </c>
      <c r="F59" t="s">
        <v>197</v>
      </c>
      <c r="G59" s="43">
        <v>44652</v>
      </c>
      <c r="H59" t="s">
        <v>197</v>
      </c>
      <c r="I59" s="43">
        <v>44652</v>
      </c>
      <c r="J59">
        <v>0</v>
      </c>
      <c r="K59">
        <v>0</v>
      </c>
      <c r="L59" t="s">
        <v>127</v>
      </c>
    </row>
    <row r="60" spans="1:12" x14ac:dyDescent="0.25">
      <c r="A60" t="s">
        <v>80</v>
      </c>
      <c r="B60" t="s">
        <v>142</v>
      </c>
      <c r="C60">
        <v>1201198722</v>
      </c>
      <c r="D60" t="s">
        <v>87</v>
      </c>
      <c r="E60" t="s">
        <v>124</v>
      </c>
      <c r="F60" t="s">
        <v>198</v>
      </c>
      <c r="G60" s="43">
        <v>44655</v>
      </c>
      <c r="H60" t="s">
        <v>198</v>
      </c>
      <c r="I60" s="43">
        <v>44655</v>
      </c>
      <c r="J60">
        <v>0</v>
      </c>
      <c r="K60">
        <v>0</v>
      </c>
      <c r="L60" t="s">
        <v>127</v>
      </c>
    </row>
    <row r="61" spans="1:12" x14ac:dyDescent="0.25">
      <c r="A61" t="s">
        <v>80</v>
      </c>
      <c r="B61" t="s">
        <v>159</v>
      </c>
      <c r="C61">
        <v>530023422</v>
      </c>
      <c r="D61" t="s">
        <v>119</v>
      </c>
      <c r="E61" t="s">
        <v>83</v>
      </c>
      <c r="F61" t="s">
        <v>199</v>
      </c>
      <c r="G61" s="43">
        <v>44655</v>
      </c>
      <c r="H61" t="s">
        <v>200</v>
      </c>
      <c r="I61" s="43">
        <v>44664</v>
      </c>
      <c r="J61">
        <v>9</v>
      </c>
      <c r="K61">
        <v>7</v>
      </c>
      <c r="L61" t="s">
        <v>86</v>
      </c>
    </row>
    <row r="62" spans="1:12" x14ac:dyDescent="0.25">
      <c r="A62" t="s">
        <v>80</v>
      </c>
      <c r="B62" t="s">
        <v>81</v>
      </c>
      <c r="C62">
        <v>1601382022</v>
      </c>
      <c r="D62" t="s">
        <v>119</v>
      </c>
      <c r="E62" t="s">
        <v>83</v>
      </c>
      <c r="F62" t="s">
        <v>201</v>
      </c>
      <c r="G62" s="43">
        <v>44657</v>
      </c>
      <c r="H62" t="s">
        <v>202</v>
      </c>
      <c r="I62" s="43">
        <v>44658</v>
      </c>
      <c r="J62">
        <v>1</v>
      </c>
      <c r="K62">
        <v>1</v>
      </c>
      <c r="L62" t="s">
        <v>86</v>
      </c>
    </row>
    <row r="63" spans="1:12" x14ac:dyDescent="0.25">
      <c r="A63" t="s">
        <v>80</v>
      </c>
      <c r="B63" t="s">
        <v>142</v>
      </c>
      <c r="C63">
        <v>1201237222</v>
      </c>
      <c r="D63" t="s">
        <v>87</v>
      </c>
      <c r="E63" t="s">
        <v>124</v>
      </c>
      <c r="F63" t="s">
        <v>203</v>
      </c>
      <c r="G63" s="43">
        <v>44657</v>
      </c>
      <c r="H63" t="s">
        <v>203</v>
      </c>
      <c r="I63" s="43">
        <v>44657</v>
      </c>
      <c r="J63">
        <v>0</v>
      </c>
      <c r="K63">
        <v>0</v>
      </c>
      <c r="L63" t="s">
        <v>127</v>
      </c>
    </row>
    <row r="64" spans="1:12" x14ac:dyDescent="0.25">
      <c r="A64" t="s">
        <v>80</v>
      </c>
      <c r="B64" t="s">
        <v>142</v>
      </c>
      <c r="C64">
        <v>1201241522</v>
      </c>
      <c r="D64" t="s">
        <v>87</v>
      </c>
      <c r="E64" t="s">
        <v>124</v>
      </c>
      <c r="F64" t="s">
        <v>204</v>
      </c>
      <c r="G64" s="43">
        <v>44657</v>
      </c>
      <c r="H64" t="s">
        <v>204</v>
      </c>
      <c r="I64" s="43">
        <v>44657</v>
      </c>
      <c r="J64">
        <v>0</v>
      </c>
      <c r="K64">
        <v>0</v>
      </c>
      <c r="L64" t="s">
        <v>127</v>
      </c>
    </row>
    <row r="65" spans="1:12" x14ac:dyDescent="0.25">
      <c r="A65" t="s">
        <v>80</v>
      </c>
      <c r="B65" t="s">
        <v>142</v>
      </c>
      <c r="C65">
        <v>1201244322</v>
      </c>
      <c r="D65" t="s">
        <v>87</v>
      </c>
      <c r="E65" t="s">
        <v>124</v>
      </c>
      <c r="F65" t="s">
        <v>205</v>
      </c>
      <c r="G65" s="43">
        <v>44657</v>
      </c>
      <c r="H65" t="s">
        <v>205</v>
      </c>
      <c r="I65" s="43">
        <v>44657</v>
      </c>
      <c r="J65">
        <v>0</v>
      </c>
      <c r="K65">
        <v>0</v>
      </c>
      <c r="L65" t="s">
        <v>127</v>
      </c>
    </row>
    <row r="66" spans="1:12" x14ac:dyDescent="0.25">
      <c r="A66" t="s">
        <v>80</v>
      </c>
      <c r="B66" t="s">
        <v>81</v>
      </c>
      <c r="C66">
        <v>1601396422</v>
      </c>
      <c r="D66" t="s">
        <v>87</v>
      </c>
      <c r="E66" t="s">
        <v>83</v>
      </c>
      <c r="F66" t="s">
        <v>206</v>
      </c>
      <c r="G66" s="43">
        <v>44658</v>
      </c>
      <c r="H66" t="s">
        <v>207</v>
      </c>
      <c r="I66" s="43">
        <v>44664</v>
      </c>
      <c r="J66">
        <v>6</v>
      </c>
      <c r="K66">
        <v>4</v>
      </c>
      <c r="L66" t="s">
        <v>86</v>
      </c>
    </row>
    <row r="67" spans="1:12" x14ac:dyDescent="0.25">
      <c r="A67" t="s">
        <v>80</v>
      </c>
      <c r="B67" t="s">
        <v>118</v>
      </c>
      <c r="C67">
        <v>1101826822</v>
      </c>
      <c r="D67" t="s">
        <v>87</v>
      </c>
      <c r="E67" t="s">
        <v>83</v>
      </c>
      <c r="F67" t="s">
        <v>208</v>
      </c>
      <c r="G67" s="43">
        <v>44658</v>
      </c>
      <c r="H67" t="s">
        <v>209</v>
      </c>
      <c r="I67" s="43">
        <v>44663</v>
      </c>
      <c r="J67">
        <v>5</v>
      </c>
      <c r="K67">
        <v>3</v>
      </c>
      <c r="L67" t="s">
        <v>86</v>
      </c>
    </row>
    <row r="68" spans="1:12" x14ac:dyDescent="0.25">
      <c r="A68" t="s">
        <v>80</v>
      </c>
      <c r="B68" t="s">
        <v>142</v>
      </c>
      <c r="C68">
        <v>1201269422</v>
      </c>
      <c r="D68" t="s">
        <v>87</v>
      </c>
      <c r="E68" t="s">
        <v>124</v>
      </c>
      <c r="F68" t="s">
        <v>210</v>
      </c>
      <c r="G68" s="43">
        <v>44658</v>
      </c>
      <c r="H68" t="s">
        <v>210</v>
      </c>
      <c r="I68" s="43">
        <v>44658</v>
      </c>
      <c r="J68">
        <v>0</v>
      </c>
      <c r="K68">
        <v>0</v>
      </c>
      <c r="L68" t="s">
        <v>127</v>
      </c>
    </row>
    <row r="69" spans="1:12" x14ac:dyDescent="0.25">
      <c r="A69" t="s">
        <v>80</v>
      </c>
      <c r="B69" t="s">
        <v>81</v>
      </c>
      <c r="C69">
        <v>1601429822</v>
      </c>
      <c r="D69" t="s">
        <v>87</v>
      </c>
      <c r="E69" t="s">
        <v>83</v>
      </c>
      <c r="F69" t="s">
        <v>211</v>
      </c>
      <c r="G69" s="43">
        <v>44662</v>
      </c>
      <c r="H69" t="s">
        <v>212</v>
      </c>
      <c r="I69" s="43">
        <v>44662</v>
      </c>
      <c r="J69">
        <v>0</v>
      </c>
      <c r="K69">
        <v>0</v>
      </c>
      <c r="L69" t="s">
        <v>86</v>
      </c>
    </row>
    <row r="70" spans="1:12" x14ac:dyDescent="0.25">
      <c r="A70" t="s">
        <v>80</v>
      </c>
      <c r="B70" t="s">
        <v>81</v>
      </c>
      <c r="C70">
        <v>1601437522</v>
      </c>
      <c r="D70" t="s">
        <v>87</v>
      </c>
      <c r="E70" t="s">
        <v>124</v>
      </c>
      <c r="F70" t="s">
        <v>213</v>
      </c>
      <c r="G70" s="43">
        <v>44662</v>
      </c>
      <c r="H70" t="s">
        <v>214</v>
      </c>
      <c r="I70" s="43">
        <v>44663</v>
      </c>
      <c r="J70">
        <v>1</v>
      </c>
      <c r="K70">
        <v>1</v>
      </c>
      <c r="L70" t="s">
        <v>127</v>
      </c>
    </row>
    <row r="71" spans="1:12" x14ac:dyDescent="0.25">
      <c r="A71" t="s">
        <v>80</v>
      </c>
      <c r="B71" t="s">
        <v>81</v>
      </c>
      <c r="C71">
        <v>1601452322</v>
      </c>
      <c r="D71" t="s">
        <v>82</v>
      </c>
      <c r="E71" t="s">
        <v>83</v>
      </c>
      <c r="F71" t="s">
        <v>215</v>
      </c>
      <c r="G71" s="43">
        <v>44663</v>
      </c>
      <c r="H71" t="s">
        <v>216</v>
      </c>
      <c r="I71" s="43">
        <v>44664</v>
      </c>
      <c r="J71">
        <v>1</v>
      </c>
      <c r="K71">
        <v>1</v>
      </c>
      <c r="L71" t="s">
        <v>86</v>
      </c>
    </row>
    <row r="72" spans="1:12" x14ac:dyDescent="0.25">
      <c r="A72" t="s">
        <v>80</v>
      </c>
      <c r="B72" t="s">
        <v>81</v>
      </c>
      <c r="C72">
        <v>1601455422</v>
      </c>
      <c r="D72" t="s">
        <v>87</v>
      </c>
      <c r="E72" t="s">
        <v>83</v>
      </c>
      <c r="F72" t="s">
        <v>217</v>
      </c>
      <c r="G72" s="43">
        <v>44663</v>
      </c>
      <c r="H72" t="s">
        <v>218</v>
      </c>
      <c r="I72" s="43">
        <v>44664</v>
      </c>
      <c r="J72">
        <v>1</v>
      </c>
      <c r="K72">
        <v>1</v>
      </c>
      <c r="L72" t="s">
        <v>86</v>
      </c>
    </row>
    <row r="73" spans="1:12" x14ac:dyDescent="0.25">
      <c r="A73" t="s">
        <v>80</v>
      </c>
      <c r="B73" t="s">
        <v>81</v>
      </c>
      <c r="C73">
        <v>1601517522</v>
      </c>
      <c r="D73" t="s">
        <v>82</v>
      </c>
      <c r="E73" t="s">
        <v>83</v>
      </c>
      <c r="F73" t="s">
        <v>219</v>
      </c>
      <c r="G73" s="43">
        <v>44669</v>
      </c>
      <c r="H73" t="s">
        <v>220</v>
      </c>
      <c r="I73" s="43">
        <v>44718</v>
      </c>
      <c r="J73">
        <v>49</v>
      </c>
      <c r="K73">
        <v>35</v>
      </c>
      <c r="L73" t="s">
        <v>86</v>
      </c>
    </row>
    <row r="74" spans="1:12" x14ac:dyDescent="0.25">
      <c r="A74" t="s">
        <v>80</v>
      </c>
      <c r="B74" t="s">
        <v>159</v>
      </c>
      <c r="C74">
        <v>530025822</v>
      </c>
      <c r="D74" t="s">
        <v>82</v>
      </c>
      <c r="E74" t="s">
        <v>83</v>
      </c>
      <c r="F74" t="s">
        <v>221</v>
      </c>
      <c r="G74" s="43">
        <v>44671</v>
      </c>
      <c r="H74" t="s">
        <v>222</v>
      </c>
      <c r="I74" s="43">
        <v>44672</v>
      </c>
      <c r="J74">
        <v>1</v>
      </c>
      <c r="K74">
        <v>1</v>
      </c>
      <c r="L74" t="s">
        <v>86</v>
      </c>
    </row>
    <row r="75" spans="1:12" x14ac:dyDescent="0.25">
      <c r="A75" t="s">
        <v>80</v>
      </c>
      <c r="B75" t="s">
        <v>81</v>
      </c>
      <c r="C75">
        <v>1601560122</v>
      </c>
      <c r="D75" t="s">
        <v>82</v>
      </c>
      <c r="E75" t="s">
        <v>83</v>
      </c>
      <c r="F75" t="s">
        <v>223</v>
      </c>
      <c r="G75" s="43">
        <v>44671</v>
      </c>
      <c r="H75" t="s">
        <v>224</v>
      </c>
      <c r="I75" s="43">
        <v>44678</v>
      </c>
      <c r="J75">
        <v>7</v>
      </c>
      <c r="K75">
        <v>5</v>
      </c>
      <c r="L75" t="s">
        <v>86</v>
      </c>
    </row>
    <row r="76" spans="1:12" x14ac:dyDescent="0.25">
      <c r="A76" t="s">
        <v>80</v>
      </c>
      <c r="B76" t="s">
        <v>81</v>
      </c>
      <c r="C76">
        <v>1601558122</v>
      </c>
      <c r="D76" t="s">
        <v>87</v>
      </c>
      <c r="E76" t="s">
        <v>83</v>
      </c>
      <c r="F76" t="s">
        <v>225</v>
      </c>
      <c r="G76" s="43">
        <v>44671</v>
      </c>
      <c r="H76" t="s">
        <v>174</v>
      </c>
      <c r="I76" s="43">
        <v>44748</v>
      </c>
      <c r="J76">
        <v>77</v>
      </c>
      <c r="K76">
        <v>53</v>
      </c>
      <c r="L76" t="s">
        <v>86</v>
      </c>
    </row>
    <row r="77" spans="1:12" x14ac:dyDescent="0.25">
      <c r="A77" t="s">
        <v>80</v>
      </c>
      <c r="B77" t="s">
        <v>81</v>
      </c>
      <c r="C77">
        <v>1601559422</v>
      </c>
      <c r="D77" t="s">
        <v>82</v>
      </c>
      <c r="E77" t="s">
        <v>83</v>
      </c>
      <c r="F77" t="s">
        <v>226</v>
      </c>
      <c r="G77" s="43">
        <v>44671</v>
      </c>
      <c r="H77" t="s">
        <v>227</v>
      </c>
      <c r="I77" s="43">
        <v>44718</v>
      </c>
      <c r="J77">
        <v>47</v>
      </c>
      <c r="K77">
        <v>33</v>
      </c>
      <c r="L77" t="s">
        <v>86</v>
      </c>
    </row>
    <row r="78" spans="1:12" x14ac:dyDescent="0.25">
      <c r="A78" t="s">
        <v>80</v>
      </c>
      <c r="B78" t="s">
        <v>81</v>
      </c>
      <c r="C78">
        <v>1601595922</v>
      </c>
      <c r="D78" t="s">
        <v>87</v>
      </c>
      <c r="E78" t="s">
        <v>83</v>
      </c>
      <c r="F78" t="s">
        <v>228</v>
      </c>
      <c r="G78" s="43">
        <v>44673</v>
      </c>
      <c r="H78" t="s">
        <v>229</v>
      </c>
      <c r="I78" s="43">
        <v>44691</v>
      </c>
      <c r="J78">
        <v>18</v>
      </c>
      <c r="K78">
        <v>12</v>
      </c>
      <c r="L78" t="s">
        <v>86</v>
      </c>
    </row>
    <row r="79" spans="1:12" x14ac:dyDescent="0.25">
      <c r="A79" t="s">
        <v>80</v>
      </c>
      <c r="B79" t="s">
        <v>81</v>
      </c>
      <c r="C79">
        <v>1601615022</v>
      </c>
      <c r="D79" t="s">
        <v>82</v>
      </c>
      <c r="E79" t="s">
        <v>83</v>
      </c>
      <c r="F79" t="s">
        <v>230</v>
      </c>
      <c r="G79" s="43">
        <v>44676</v>
      </c>
      <c r="H79" t="s">
        <v>231</v>
      </c>
      <c r="I79" s="43">
        <v>44724</v>
      </c>
      <c r="J79">
        <v>48</v>
      </c>
      <c r="K79">
        <v>34</v>
      </c>
      <c r="L79" t="s">
        <v>86</v>
      </c>
    </row>
    <row r="80" spans="1:12" x14ac:dyDescent="0.25">
      <c r="A80" t="s">
        <v>80</v>
      </c>
      <c r="B80" t="s">
        <v>142</v>
      </c>
      <c r="C80">
        <v>1201474222</v>
      </c>
      <c r="D80" t="s">
        <v>87</v>
      </c>
      <c r="E80" t="s">
        <v>124</v>
      </c>
      <c r="F80" t="s">
        <v>232</v>
      </c>
      <c r="G80" s="43">
        <v>44676</v>
      </c>
      <c r="H80" t="s">
        <v>232</v>
      </c>
      <c r="I80" s="43">
        <v>44676</v>
      </c>
      <c r="J80">
        <v>0</v>
      </c>
      <c r="K80">
        <v>0</v>
      </c>
      <c r="L80" t="s">
        <v>127</v>
      </c>
    </row>
    <row r="81" spans="1:12" x14ac:dyDescent="0.25">
      <c r="A81" t="s">
        <v>80</v>
      </c>
      <c r="B81" t="s">
        <v>142</v>
      </c>
      <c r="C81">
        <v>1201482822</v>
      </c>
      <c r="D81" t="s">
        <v>87</v>
      </c>
      <c r="E81" t="s">
        <v>124</v>
      </c>
      <c r="F81" t="s">
        <v>233</v>
      </c>
      <c r="G81" s="43">
        <v>44676</v>
      </c>
      <c r="H81" t="s">
        <v>233</v>
      </c>
      <c r="I81" s="43">
        <v>44676</v>
      </c>
      <c r="J81">
        <v>0</v>
      </c>
      <c r="K81">
        <v>0</v>
      </c>
      <c r="L81" t="s">
        <v>127</v>
      </c>
    </row>
    <row r="82" spans="1:12" x14ac:dyDescent="0.25">
      <c r="A82" t="s">
        <v>80</v>
      </c>
      <c r="B82" t="s">
        <v>81</v>
      </c>
      <c r="C82">
        <v>1601641022</v>
      </c>
      <c r="D82" t="s">
        <v>82</v>
      </c>
      <c r="E82" t="s">
        <v>83</v>
      </c>
      <c r="F82" t="s">
        <v>234</v>
      </c>
      <c r="G82" s="43">
        <v>44677</v>
      </c>
      <c r="H82" t="s">
        <v>235</v>
      </c>
      <c r="I82" s="43">
        <v>44742</v>
      </c>
      <c r="J82">
        <v>65</v>
      </c>
      <c r="K82">
        <v>45</v>
      </c>
      <c r="L82" t="s">
        <v>86</v>
      </c>
    </row>
    <row r="83" spans="1:12" x14ac:dyDescent="0.25">
      <c r="A83" t="s">
        <v>80</v>
      </c>
      <c r="B83" t="s">
        <v>142</v>
      </c>
      <c r="C83">
        <v>1201535722</v>
      </c>
      <c r="D83" t="s">
        <v>87</v>
      </c>
      <c r="E83" t="s">
        <v>124</v>
      </c>
      <c r="F83" t="s">
        <v>236</v>
      </c>
      <c r="G83" s="43">
        <v>44679</v>
      </c>
      <c r="H83" t="s">
        <v>236</v>
      </c>
      <c r="I83" s="43">
        <v>44679</v>
      </c>
      <c r="J83">
        <v>0</v>
      </c>
      <c r="K83">
        <v>0</v>
      </c>
      <c r="L83" t="s">
        <v>127</v>
      </c>
    </row>
    <row r="84" spans="1:12" x14ac:dyDescent="0.25">
      <c r="A84" t="s">
        <v>80</v>
      </c>
      <c r="B84" t="s">
        <v>81</v>
      </c>
      <c r="C84">
        <v>1201552722</v>
      </c>
      <c r="D84" t="s">
        <v>119</v>
      </c>
      <c r="E84" t="s">
        <v>83</v>
      </c>
      <c r="F84" t="s">
        <v>237</v>
      </c>
      <c r="G84" s="43">
        <v>44680</v>
      </c>
      <c r="H84" t="s">
        <v>238</v>
      </c>
      <c r="I84" s="43">
        <v>44690</v>
      </c>
      <c r="J84">
        <v>10</v>
      </c>
      <c r="K84">
        <v>6</v>
      </c>
      <c r="L84" t="s">
        <v>86</v>
      </c>
    </row>
    <row r="85" spans="1:12" x14ac:dyDescent="0.25">
      <c r="A85" t="s">
        <v>80</v>
      </c>
      <c r="B85" t="s">
        <v>81</v>
      </c>
      <c r="C85">
        <v>1601712522</v>
      </c>
      <c r="D85" t="s">
        <v>82</v>
      </c>
      <c r="E85" t="s">
        <v>83</v>
      </c>
      <c r="F85" t="s">
        <v>239</v>
      </c>
      <c r="G85" s="43">
        <v>44683</v>
      </c>
      <c r="H85" t="s">
        <v>240</v>
      </c>
      <c r="I85" s="43">
        <v>44686</v>
      </c>
      <c r="J85">
        <v>3</v>
      </c>
      <c r="K85">
        <v>3</v>
      </c>
      <c r="L85" t="s">
        <v>86</v>
      </c>
    </row>
    <row r="86" spans="1:12" x14ac:dyDescent="0.25">
      <c r="A86" t="s">
        <v>80</v>
      </c>
      <c r="B86" t="s">
        <v>81</v>
      </c>
      <c r="C86">
        <v>1601752222</v>
      </c>
      <c r="D86" t="s">
        <v>82</v>
      </c>
      <c r="E86" t="s">
        <v>83</v>
      </c>
      <c r="F86" t="s">
        <v>241</v>
      </c>
      <c r="G86" s="43">
        <v>44685</v>
      </c>
      <c r="H86" t="s">
        <v>242</v>
      </c>
      <c r="I86" s="43">
        <v>44712</v>
      </c>
      <c r="J86">
        <v>27</v>
      </c>
      <c r="K86">
        <v>19</v>
      </c>
      <c r="L86" t="s">
        <v>86</v>
      </c>
    </row>
    <row r="87" spans="1:12" x14ac:dyDescent="0.25">
      <c r="A87" t="s">
        <v>80</v>
      </c>
      <c r="B87" t="s">
        <v>81</v>
      </c>
      <c r="C87">
        <v>1601861422</v>
      </c>
      <c r="D87" t="s">
        <v>82</v>
      </c>
      <c r="E87" t="s">
        <v>83</v>
      </c>
      <c r="F87" t="s">
        <v>243</v>
      </c>
      <c r="G87" s="43">
        <v>44692</v>
      </c>
      <c r="H87" t="s">
        <v>244</v>
      </c>
      <c r="I87" s="43">
        <v>44694</v>
      </c>
      <c r="J87">
        <v>2</v>
      </c>
      <c r="K87">
        <v>2</v>
      </c>
      <c r="L87" t="s">
        <v>86</v>
      </c>
    </row>
    <row r="88" spans="1:12" x14ac:dyDescent="0.25">
      <c r="A88" t="s">
        <v>80</v>
      </c>
      <c r="B88" t="s">
        <v>81</v>
      </c>
      <c r="C88">
        <v>1601867222</v>
      </c>
      <c r="D88" t="s">
        <v>87</v>
      </c>
      <c r="E88" t="s">
        <v>124</v>
      </c>
      <c r="F88" t="s">
        <v>245</v>
      </c>
      <c r="G88" s="43">
        <v>44693</v>
      </c>
      <c r="H88" t="s">
        <v>246</v>
      </c>
      <c r="I88" s="43">
        <v>44694</v>
      </c>
      <c r="J88">
        <v>1</v>
      </c>
      <c r="K88">
        <v>1</v>
      </c>
      <c r="L88" t="s">
        <v>127</v>
      </c>
    </row>
    <row r="89" spans="1:12" x14ac:dyDescent="0.25">
      <c r="A89" t="s">
        <v>80</v>
      </c>
      <c r="B89" t="s">
        <v>81</v>
      </c>
      <c r="C89">
        <v>1601876622</v>
      </c>
      <c r="D89" t="s">
        <v>82</v>
      </c>
      <c r="E89" t="s">
        <v>83</v>
      </c>
      <c r="F89" t="s">
        <v>247</v>
      </c>
      <c r="G89" s="43">
        <v>44694</v>
      </c>
      <c r="H89" t="s">
        <v>248</v>
      </c>
      <c r="I89" s="43">
        <v>44826</v>
      </c>
      <c r="J89">
        <v>132</v>
      </c>
      <c r="K89">
        <v>89</v>
      </c>
      <c r="L89" t="s">
        <v>86</v>
      </c>
    </row>
    <row r="90" spans="1:12" x14ac:dyDescent="0.25">
      <c r="A90" t="s">
        <v>80</v>
      </c>
      <c r="B90" t="s">
        <v>81</v>
      </c>
      <c r="C90">
        <v>1601901822</v>
      </c>
      <c r="D90" t="s">
        <v>82</v>
      </c>
      <c r="E90" t="s">
        <v>83</v>
      </c>
      <c r="F90" t="s">
        <v>249</v>
      </c>
      <c r="G90" s="43">
        <v>44697</v>
      </c>
      <c r="H90" t="s">
        <v>250</v>
      </c>
      <c r="I90" s="43">
        <v>44711</v>
      </c>
      <c r="J90">
        <v>14</v>
      </c>
      <c r="K90">
        <v>10</v>
      </c>
      <c r="L90" t="s">
        <v>86</v>
      </c>
    </row>
    <row r="91" spans="1:12" x14ac:dyDescent="0.25">
      <c r="A91" t="s">
        <v>80</v>
      </c>
      <c r="B91" t="s">
        <v>142</v>
      </c>
      <c r="C91">
        <v>1201786522</v>
      </c>
      <c r="D91" t="s">
        <v>87</v>
      </c>
      <c r="E91" t="s">
        <v>124</v>
      </c>
      <c r="F91" t="s">
        <v>251</v>
      </c>
      <c r="G91" s="43">
        <v>44697</v>
      </c>
      <c r="H91" t="s">
        <v>251</v>
      </c>
      <c r="I91" s="43">
        <v>44697</v>
      </c>
      <c r="J91">
        <v>0</v>
      </c>
      <c r="K91">
        <v>0</v>
      </c>
      <c r="L91" t="s">
        <v>127</v>
      </c>
    </row>
    <row r="92" spans="1:12" x14ac:dyDescent="0.25">
      <c r="A92" t="s">
        <v>80</v>
      </c>
      <c r="B92" t="s">
        <v>118</v>
      </c>
      <c r="C92">
        <v>1102522322</v>
      </c>
      <c r="D92" t="s">
        <v>119</v>
      </c>
      <c r="E92" t="s">
        <v>83</v>
      </c>
      <c r="F92" t="s">
        <v>252</v>
      </c>
      <c r="G92" s="43">
        <v>44693</v>
      </c>
      <c r="H92" t="s">
        <v>253</v>
      </c>
      <c r="I92" s="43">
        <v>44699</v>
      </c>
      <c r="J92">
        <v>6</v>
      </c>
      <c r="K92">
        <v>4</v>
      </c>
      <c r="L92" t="s">
        <v>86</v>
      </c>
    </row>
    <row r="93" spans="1:12" x14ac:dyDescent="0.25">
      <c r="A93" t="s">
        <v>80</v>
      </c>
      <c r="B93" t="s">
        <v>81</v>
      </c>
      <c r="C93">
        <v>1601938222</v>
      </c>
      <c r="D93" t="s">
        <v>87</v>
      </c>
      <c r="E93" t="s">
        <v>124</v>
      </c>
      <c r="F93" t="s">
        <v>254</v>
      </c>
      <c r="G93" s="43">
        <v>44699</v>
      </c>
      <c r="H93" t="s">
        <v>255</v>
      </c>
      <c r="I93" s="43">
        <v>44700</v>
      </c>
      <c r="J93">
        <v>1</v>
      </c>
      <c r="K93">
        <v>1</v>
      </c>
      <c r="L93" t="s">
        <v>127</v>
      </c>
    </row>
    <row r="94" spans="1:12" x14ac:dyDescent="0.25">
      <c r="A94" t="s">
        <v>80</v>
      </c>
      <c r="B94" t="s">
        <v>159</v>
      </c>
      <c r="C94">
        <v>530027222</v>
      </c>
      <c r="D94" t="s">
        <v>82</v>
      </c>
      <c r="E94" t="s">
        <v>83</v>
      </c>
      <c r="F94" t="s">
        <v>256</v>
      </c>
      <c r="G94" s="43">
        <v>44700</v>
      </c>
      <c r="H94" t="s">
        <v>257</v>
      </c>
      <c r="I94" s="43">
        <v>44839</v>
      </c>
      <c r="J94">
        <v>139</v>
      </c>
      <c r="K94">
        <v>94</v>
      </c>
      <c r="L94" t="s">
        <v>86</v>
      </c>
    </row>
    <row r="95" spans="1:12" x14ac:dyDescent="0.25">
      <c r="A95" t="s">
        <v>80</v>
      </c>
      <c r="B95" t="s">
        <v>81</v>
      </c>
      <c r="C95">
        <v>1601979522</v>
      </c>
      <c r="D95" t="s">
        <v>82</v>
      </c>
      <c r="E95" t="s">
        <v>83</v>
      </c>
      <c r="F95" t="s">
        <v>258</v>
      </c>
      <c r="G95" s="43">
        <v>44703</v>
      </c>
      <c r="H95" t="s">
        <v>259</v>
      </c>
      <c r="I95" s="43">
        <v>44705</v>
      </c>
      <c r="J95">
        <v>2</v>
      </c>
      <c r="K95">
        <v>2</v>
      </c>
      <c r="L95" t="s">
        <v>86</v>
      </c>
    </row>
    <row r="96" spans="1:12" x14ac:dyDescent="0.25">
      <c r="A96" t="s">
        <v>80</v>
      </c>
      <c r="B96" t="s">
        <v>81</v>
      </c>
      <c r="C96">
        <v>1602014622</v>
      </c>
      <c r="D96" t="s">
        <v>87</v>
      </c>
      <c r="E96" t="s">
        <v>83</v>
      </c>
      <c r="F96" t="s">
        <v>260</v>
      </c>
      <c r="G96" s="43">
        <v>44705</v>
      </c>
      <c r="H96" t="s">
        <v>261</v>
      </c>
      <c r="I96" s="43">
        <v>44707</v>
      </c>
      <c r="J96">
        <v>2</v>
      </c>
      <c r="K96">
        <v>2</v>
      </c>
      <c r="L96" t="s">
        <v>86</v>
      </c>
    </row>
    <row r="97" spans="1:12" x14ac:dyDescent="0.25">
      <c r="A97" t="s">
        <v>80</v>
      </c>
      <c r="B97" t="s">
        <v>81</v>
      </c>
      <c r="C97">
        <v>1602098022</v>
      </c>
      <c r="D97" t="s">
        <v>82</v>
      </c>
      <c r="E97" t="s">
        <v>83</v>
      </c>
      <c r="F97" t="s">
        <v>262</v>
      </c>
      <c r="G97" s="43">
        <v>44712</v>
      </c>
      <c r="H97" t="s">
        <v>263</v>
      </c>
      <c r="I97" s="43">
        <v>44715</v>
      </c>
      <c r="J97">
        <v>3</v>
      </c>
      <c r="K97">
        <v>3</v>
      </c>
      <c r="L97" t="s">
        <v>86</v>
      </c>
    </row>
    <row r="98" spans="1:12" x14ac:dyDescent="0.25">
      <c r="A98" t="s">
        <v>80</v>
      </c>
      <c r="B98" t="s">
        <v>81</v>
      </c>
      <c r="C98">
        <v>1602127122</v>
      </c>
      <c r="D98" t="s">
        <v>87</v>
      </c>
      <c r="E98" t="s">
        <v>83</v>
      </c>
      <c r="F98" t="s">
        <v>264</v>
      </c>
      <c r="G98" s="43">
        <v>44714</v>
      </c>
      <c r="H98" t="s">
        <v>265</v>
      </c>
      <c r="I98" s="43">
        <v>44779</v>
      </c>
      <c r="J98">
        <v>65</v>
      </c>
      <c r="K98">
        <v>44</v>
      </c>
      <c r="L98" t="s">
        <v>86</v>
      </c>
    </row>
    <row r="99" spans="1:12" x14ac:dyDescent="0.25">
      <c r="A99" t="s">
        <v>80</v>
      </c>
      <c r="B99" t="s">
        <v>81</v>
      </c>
      <c r="C99">
        <v>1202047922</v>
      </c>
      <c r="D99" t="s">
        <v>87</v>
      </c>
      <c r="E99" t="s">
        <v>83</v>
      </c>
      <c r="F99" t="s">
        <v>266</v>
      </c>
      <c r="G99" s="43">
        <v>44718</v>
      </c>
      <c r="H99" t="s">
        <v>266</v>
      </c>
      <c r="I99" s="43">
        <v>44718</v>
      </c>
      <c r="J99">
        <v>0</v>
      </c>
      <c r="K99">
        <v>0</v>
      </c>
      <c r="L99" t="s">
        <v>86</v>
      </c>
    </row>
    <row r="100" spans="1:12" x14ac:dyDescent="0.25">
      <c r="A100" t="s">
        <v>80</v>
      </c>
      <c r="B100" t="s">
        <v>81</v>
      </c>
      <c r="C100">
        <v>1602192222</v>
      </c>
      <c r="D100" t="s">
        <v>82</v>
      </c>
      <c r="E100" t="s">
        <v>83</v>
      </c>
      <c r="F100" t="s">
        <v>267</v>
      </c>
      <c r="G100" s="43">
        <v>44720</v>
      </c>
      <c r="H100" t="s">
        <v>268</v>
      </c>
      <c r="I100" s="43">
        <v>44819</v>
      </c>
      <c r="J100">
        <v>99</v>
      </c>
      <c r="K100">
        <v>68</v>
      </c>
      <c r="L100" t="s">
        <v>86</v>
      </c>
    </row>
    <row r="101" spans="1:12" x14ac:dyDescent="0.25">
      <c r="A101" t="s">
        <v>80</v>
      </c>
      <c r="B101" t="s">
        <v>81</v>
      </c>
      <c r="C101">
        <v>1602236222</v>
      </c>
      <c r="D101" t="s">
        <v>87</v>
      </c>
      <c r="E101" t="s">
        <v>83</v>
      </c>
      <c r="F101" t="s">
        <v>269</v>
      </c>
      <c r="G101" s="43">
        <v>44723</v>
      </c>
      <c r="H101" t="s">
        <v>270</v>
      </c>
      <c r="I101" s="43">
        <v>44824</v>
      </c>
      <c r="J101">
        <v>101</v>
      </c>
      <c r="K101">
        <v>67</v>
      </c>
      <c r="L101" t="s">
        <v>86</v>
      </c>
    </row>
    <row r="102" spans="1:12" x14ac:dyDescent="0.25">
      <c r="A102" t="s">
        <v>80</v>
      </c>
      <c r="B102" t="s">
        <v>81</v>
      </c>
      <c r="C102">
        <v>1602285022</v>
      </c>
      <c r="D102" t="s">
        <v>82</v>
      </c>
      <c r="E102" t="s">
        <v>83</v>
      </c>
      <c r="F102" t="s">
        <v>271</v>
      </c>
      <c r="G102" s="43">
        <v>44727</v>
      </c>
      <c r="H102" t="s">
        <v>272</v>
      </c>
      <c r="I102" s="43">
        <v>44732</v>
      </c>
      <c r="J102">
        <v>5</v>
      </c>
      <c r="K102">
        <v>3</v>
      </c>
      <c r="L102" t="s">
        <v>86</v>
      </c>
    </row>
    <row r="103" spans="1:12" x14ac:dyDescent="0.25">
      <c r="A103" t="s">
        <v>80</v>
      </c>
      <c r="B103" t="s">
        <v>81</v>
      </c>
      <c r="C103">
        <v>1602284422</v>
      </c>
      <c r="D103" t="s">
        <v>82</v>
      </c>
      <c r="E103" t="s">
        <v>83</v>
      </c>
      <c r="F103" t="s">
        <v>273</v>
      </c>
      <c r="G103" s="43">
        <v>44727</v>
      </c>
      <c r="H103" t="s">
        <v>274</v>
      </c>
      <c r="I103" s="43">
        <v>44729</v>
      </c>
      <c r="J103">
        <v>2</v>
      </c>
      <c r="K103">
        <v>2</v>
      </c>
      <c r="L103" t="s">
        <v>86</v>
      </c>
    </row>
    <row r="104" spans="1:12" x14ac:dyDescent="0.25">
      <c r="A104" t="s">
        <v>80</v>
      </c>
      <c r="B104" t="s">
        <v>81</v>
      </c>
      <c r="C104">
        <v>1602298722</v>
      </c>
      <c r="D104" t="s">
        <v>82</v>
      </c>
      <c r="E104" t="s">
        <v>83</v>
      </c>
      <c r="F104" t="s">
        <v>275</v>
      </c>
      <c r="G104" s="43">
        <v>44728</v>
      </c>
      <c r="H104" t="s">
        <v>276</v>
      </c>
      <c r="I104" s="43">
        <v>44729</v>
      </c>
      <c r="J104">
        <v>1</v>
      </c>
      <c r="K104">
        <v>1</v>
      </c>
      <c r="L104" t="s">
        <v>86</v>
      </c>
    </row>
    <row r="105" spans="1:12" x14ac:dyDescent="0.25">
      <c r="A105" t="s">
        <v>80</v>
      </c>
      <c r="B105" t="s">
        <v>81</v>
      </c>
      <c r="C105">
        <v>1602296622</v>
      </c>
      <c r="D105" t="s">
        <v>82</v>
      </c>
      <c r="E105" t="s">
        <v>83</v>
      </c>
      <c r="F105" t="s">
        <v>277</v>
      </c>
      <c r="G105" s="43">
        <v>44728</v>
      </c>
      <c r="H105" t="s">
        <v>278</v>
      </c>
      <c r="I105" s="43">
        <v>44729</v>
      </c>
      <c r="J105">
        <v>1</v>
      </c>
      <c r="K105">
        <v>1</v>
      </c>
      <c r="L105" t="s">
        <v>86</v>
      </c>
    </row>
    <row r="106" spans="1:12" x14ac:dyDescent="0.25">
      <c r="A106" t="s">
        <v>80</v>
      </c>
      <c r="B106" t="s">
        <v>142</v>
      </c>
      <c r="C106">
        <v>1202138722</v>
      </c>
      <c r="D106" t="s">
        <v>119</v>
      </c>
      <c r="E106" t="s">
        <v>83</v>
      </c>
      <c r="F106" t="s">
        <v>279</v>
      </c>
      <c r="G106" s="43">
        <v>44728</v>
      </c>
      <c r="H106" t="s">
        <v>279</v>
      </c>
      <c r="I106" s="43">
        <v>44728</v>
      </c>
      <c r="J106">
        <v>0</v>
      </c>
      <c r="K106">
        <v>0</v>
      </c>
      <c r="L106" t="s">
        <v>86</v>
      </c>
    </row>
    <row r="107" spans="1:12" x14ac:dyDescent="0.25">
      <c r="A107" t="s">
        <v>80</v>
      </c>
      <c r="B107" t="s">
        <v>81</v>
      </c>
      <c r="C107">
        <v>1602391922</v>
      </c>
      <c r="D107" t="s">
        <v>82</v>
      </c>
      <c r="E107" t="s">
        <v>83</v>
      </c>
      <c r="F107" t="s">
        <v>280</v>
      </c>
      <c r="G107" s="43">
        <v>44738</v>
      </c>
      <c r="H107" t="s">
        <v>281</v>
      </c>
      <c r="I107" s="43">
        <v>44741</v>
      </c>
      <c r="J107">
        <v>3</v>
      </c>
      <c r="K107">
        <v>2</v>
      </c>
      <c r="L107" t="s">
        <v>86</v>
      </c>
    </row>
    <row r="108" spans="1:12" x14ac:dyDescent="0.25">
      <c r="A108" t="s">
        <v>80</v>
      </c>
      <c r="B108" t="s">
        <v>81</v>
      </c>
      <c r="C108">
        <v>1602422522</v>
      </c>
      <c r="D108" t="s">
        <v>82</v>
      </c>
      <c r="E108" t="s">
        <v>83</v>
      </c>
      <c r="F108" t="s">
        <v>282</v>
      </c>
      <c r="G108" s="43">
        <v>44741</v>
      </c>
      <c r="J108">
        <v>0</v>
      </c>
      <c r="K108">
        <v>0</v>
      </c>
      <c r="L108" t="s">
        <v>283</v>
      </c>
    </row>
    <row r="109" spans="1:12" x14ac:dyDescent="0.25">
      <c r="A109" t="s">
        <v>80</v>
      </c>
      <c r="B109" t="s">
        <v>81</v>
      </c>
      <c r="C109">
        <v>1602459322</v>
      </c>
      <c r="D109" t="s">
        <v>82</v>
      </c>
      <c r="E109" t="s">
        <v>83</v>
      </c>
      <c r="F109" t="s">
        <v>284</v>
      </c>
      <c r="G109" s="43">
        <v>44744</v>
      </c>
      <c r="H109" t="s">
        <v>285</v>
      </c>
      <c r="I109" s="43">
        <v>44748</v>
      </c>
      <c r="J109">
        <v>4</v>
      </c>
      <c r="K109">
        <v>3</v>
      </c>
      <c r="L109" t="s">
        <v>86</v>
      </c>
    </row>
    <row r="110" spans="1:12" x14ac:dyDescent="0.25">
      <c r="A110" t="s">
        <v>80</v>
      </c>
      <c r="B110" t="s">
        <v>81</v>
      </c>
      <c r="C110">
        <v>1602486122</v>
      </c>
      <c r="D110" t="s">
        <v>87</v>
      </c>
      <c r="E110" t="s">
        <v>124</v>
      </c>
      <c r="F110" t="s">
        <v>286</v>
      </c>
      <c r="G110" s="43">
        <v>44747</v>
      </c>
      <c r="H110" t="s">
        <v>287</v>
      </c>
      <c r="I110" s="43">
        <v>44748</v>
      </c>
      <c r="J110">
        <v>1</v>
      </c>
      <c r="K110">
        <v>1</v>
      </c>
      <c r="L110" t="s">
        <v>127</v>
      </c>
    </row>
    <row r="111" spans="1:12" x14ac:dyDescent="0.25">
      <c r="A111" t="s">
        <v>80</v>
      </c>
      <c r="B111" t="s">
        <v>81</v>
      </c>
      <c r="C111">
        <v>1602542822</v>
      </c>
      <c r="D111" t="s">
        <v>82</v>
      </c>
      <c r="E111" t="s">
        <v>83</v>
      </c>
      <c r="F111" t="s">
        <v>288</v>
      </c>
      <c r="G111" s="43">
        <v>44752</v>
      </c>
      <c r="H111" t="s">
        <v>289</v>
      </c>
      <c r="I111" s="43">
        <v>44754</v>
      </c>
      <c r="J111">
        <v>2</v>
      </c>
      <c r="K111">
        <v>2</v>
      </c>
      <c r="L111" t="s">
        <v>86</v>
      </c>
    </row>
    <row r="112" spans="1:12" x14ac:dyDescent="0.25">
      <c r="A112" t="s">
        <v>80</v>
      </c>
      <c r="B112" t="s">
        <v>118</v>
      </c>
      <c r="C112">
        <v>1103106222</v>
      </c>
      <c r="D112" t="s">
        <v>82</v>
      </c>
      <c r="E112" t="s">
        <v>83</v>
      </c>
      <c r="F112" t="s">
        <v>290</v>
      </c>
      <c r="G112" s="43">
        <v>44728</v>
      </c>
      <c r="H112" t="s">
        <v>291</v>
      </c>
      <c r="I112" s="43">
        <v>44754</v>
      </c>
      <c r="J112">
        <v>26</v>
      </c>
      <c r="K112">
        <v>16</v>
      </c>
      <c r="L112" t="s">
        <v>86</v>
      </c>
    </row>
    <row r="113" spans="1:12" x14ac:dyDescent="0.25">
      <c r="A113" t="s">
        <v>80</v>
      </c>
      <c r="B113" t="s">
        <v>81</v>
      </c>
      <c r="C113">
        <v>1602550122</v>
      </c>
      <c r="D113" t="s">
        <v>82</v>
      </c>
      <c r="E113" t="s">
        <v>83</v>
      </c>
      <c r="F113" t="s">
        <v>292</v>
      </c>
      <c r="G113" s="43">
        <v>44753</v>
      </c>
      <c r="H113" t="s">
        <v>293</v>
      </c>
      <c r="I113" s="43">
        <v>44764</v>
      </c>
      <c r="J113">
        <v>11</v>
      </c>
      <c r="K113">
        <v>9</v>
      </c>
      <c r="L113" t="s">
        <v>86</v>
      </c>
    </row>
    <row r="114" spans="1:12" x14ac:dyDescent="0.25">
      <c r="A114" t="s">
        <v>80</v>
      </c>
      <c r="B114" t="s">
        <v>142</v>
      </c>
      <c r="C114">
        <v>1202362422</v>
      </c>
      <c r="D114" t="s">
        <v>87</v>
      </c>
      <c r="E114" t="s">
        <v>124</v>
      </c>
      <c r="F114" t="s">
        <v>294</v>
      </c>
      <c r="G114" s="43">
        <v>44753</v>
      </c>
      <c r="H114" t="s">
        <v>294</v>
      </c>
      <c r="I114" s="43">
        <v>44753</v>
      </c>
      <c r="J114">
        <v>0</v>
      </c>
      <c r="K114">
        <v>0</v>
      </c>
      <c r="L114" t="s">
        <v>127</v>
      </c>
    </row>
    <row r="115" spans="1:12" x14ac:dyDescent="0.25">
      <c r="A115" t="s">
        <v>80</v>
      </c>
      <c r="B115" t="s">
        <v>81</v>
      </c>
      <c r="C115">
        <v>1602572122</v>
      </c>
      <c r="D115" t="s">
        <v>87</v>
      </c>
      <c r="E115" t="s">
        <v>124</v>
      </c>
      <c r="F115" t="s">
        <v>295</v>
      </c>
      <c r="G115" s="43">
        <v>44754</v>
      </c>
      <c r="H115" t="s">
        <v>296</v>
      </c>
      <c r="I115" s="43">
        <v>44761</v>
      </c>
      <c r="J115">
        <v>7</v>
      </c>
      <c r="K115">
        <v>5</v>
      </c>
      <c r="L115" t="s">
        <v>127</v>
      </c>
    </row>
    <row r="116" spans="1:12" x14ac:dyDescent="0.25">
      <c r="A116" t="s">
        <v>80</v>
      </c>
      <c r="B116" t="s">
        <v>81</v>
      </c>
      <c r="C116">
        <v>1602579222</v>
      </c>
      <c r="D116" t="s">
        <v>87</v>
      </c>
      <c r="E116" t="s">
        <v>124</v>
      </c>
      <c r="F116" t="s">
        <v>297</v>
      </c>
      <c r="G116" s="43">
        <v>44755</v>
      </c>
      <c r="H116" t="s">
        <v>298</v>
      </c>
      <c r="I116" s="43">
        <v>44760</v>
      </c>
      <c r="J116">
        <v>5</v>
      </c>
      <c r="K116">
        <v>3</v>
      </c>
      <c r="L116" t="s">
        <v>127</v>
      </c>
    </row>
    <row r="117" spans="1:12" x14ac:dyDescent="0.25">
      <c r="A117" t="s">
        <v>80</v>
      </c>
      <c r="B117" t="s">
        <v>81</v>
      </c>
      <c r="C117">
        <v>1602593822</v>
      </c>
      <c r="D117" t="s">
        <v>87</v>
      </c>
      <c r="E117" t="s">
        <v>124</v>
      </c>
      <c r="F117" t="s">
        <v>299</v>
      </c>
      <c r="G117" s="43">
        <v>44756</v>
      </c>
      <c r="H117" t="s">
        <v>300</v>
      </c>
      <c r="I117" s="43">
        <v>44762</v>
      </c>
      <c r="J117">
        <v>6</v>
      </c>
      <c r="K117">
        <v>4</v>
      </c>
      <c r="L117" t="s">
        <v>127</v>
      </c>
    </row>
    <row r="118" spans="1:12" x14ac:dyDescent="0.25">
      <c r="A118" t="s">
        <v>80</v>
      </c>
      <c r="B118" t="s">
        <v>81</v>
      </c>
      <c r="C118">
        <v>1602632322</v>
      </c>
      <c r="D118" t="s">
        <v>87</v>
      </c>
      <c r="E118" t="s">
        <v>124</v>
      </c>
      <c r="F118" t="s">
        <v>301</v>
      </c>
      <c r="G118" s="43">
        <v>44760</v>
      </c>
      <c r="H118" t="s">
        <v>302</v>
      </c>
      <c r="I118" s="43">
        <v>44762</v>
      </c>
      <c r="J118">
        <v>2</v>
      </c>
      <c r="K118">
        <v>2</v>
      </c>
      <c r="L118" t="s">
        <v>127</v>
      </c>
    </row>
    <row r="119" spans="1:12" x14ac:dyDescent="0.25">
      <c r="A119" t="s">
        <v>80</v>
      </c>
      <c r="B119" t="s">
        <v>81</v>
      </c>
      <c r="C119">
        <v>1602650322</v>
      </c>
      <c r="D119" t="s">
        <v>82</v>
      </c>
      <c r="E119" t="s">
        <v>83</v>
      </c>
      <c r="F119" t="s">
        <v>303</v>
      </c>
      <c r="G119" s="43">
        <v>44761</v>
      </c>
      <c r="H119" t="s">
        <v>304</v>
      </c>
      <c r="I119" s="43">
        <v>44764</v>
      </c>
      <c r="J119">
        <v>3</v>
      </c>
      <c r="K119">
        <v>3</v>
      </c>
      <c r="L119" t="s">
        <v>86</v>
      </c>
    </row>
    <row r="120" spans="1:12" x14ac:dyDescent="0.25">
      <c r="A120" t="s">
        <v>80</v>
      </c>
      <c r="B120" t="s">
        <v>81</v>
      </c>
      <c r="C120">
        <v>1602668422</v>
      </c>
      <c r="D120" t="s">
        <v>87</v>
      </c>
      <c r="E120" t="s">
        <v>124</v>
      </c>
      <c r="F120" t="s">
        <v>305</v>
      </c>
      <c r="G120" s="43">
        <v>44763</v>
      </c>
      <c r="H120" t="s">
        <v>306</v>
      </c>
      <c r="I120" s="43">
        <v>44768</v>
      </c>
      <c r="J120">
        <v>5</v>
      </c>
      <c r="K120">
        <v>3</v>
      </c>
      <c r="L120" t="s">
        <v>127</v>
      </c>
    </row>
    <row r="121" spans="1:12" x14ac:dyDescent="0.25">
      <c r="A121" t="s">
        <v>80</v>
      </c>
      <c r="B121" t="s">
        <v>81</v>
      </c>
      <c r="C121">
        <v>1602696622</v>
      </c>
      <c r="D121" t="s">
        <v>87</v>
      </c>
      <c r="E121" t="s">
        <v>83</v>
      </c>
      <c r="F121" t="s">
        <v>307</v>
      </c>
      <c r="G121" s="43">
        <v>44764</v>
      </c>
      <c r="H121" t="s">
        <v>308</v>
      </c>
      <c r="I121" s="43">
        <v>44768</v>
      </c>
      <c r="J121">
        <v>4</v>
      </c>
      <c r="K121">
        <v>2</v>
      </c>
      <c r="L121" t="s">
        <v>86</v>
      </c>
    </row>
    <row r="122" spans="1:12" x14ac:dyDescent="0.25">
      <c r="A122" t="s">
        <v>80</v>
      </c>
      <c r="B122" t="s">
        <v>118</v>
      </c>
      <c r="C122">
        <v>1103422622</v>
      </c>
      <c r="D122" t="s">
        <v>119</v>
      </c>
      <c r="E122" t="s">
        <v>83</v>
      </c>
      <c r="F122" t="s">
        <v>309</v>
      </c>
      <c r="G122" s="43">
        <v>44753</v>
      </c>
      <c r="H122" t="s">
        <v>310</v>
      </c>
      <c r="I122" s="43">
        <v>44768</v>
      </c>
      <c r="J122">
        <v>15</v>
      </c>
      <c r="K122">
        <v>11</v>
      </c>
      <c r="L122" t="s">
        <v>86</v>
      </c>
    </row>
    <row r="123" spans="1:12" x14ac:dyDescent="0.25">
      <c r="A123" t="s">
        <v>80</v>
      </c>
      <c r="B123" t="s">
        <v>81</v>
      </c>
      <c r="C123">
        <v>1602752922</v>
      </c>
      <c r="D123" t="s">
        <v>87</v>
      </c>
      <c r="E123" t="s">
        <v>124</v>
      </c>
      <c r="F123" t="s">
        <v>311</v>
      </c>
      <c r="G123" s="43">
        <v>44769</v>
      </c>
      <c r="H123" t="s">
        <v>312</v>
      </c>
      <c r="I123" s="43">
        <v>44770</v>
      </c>
      <c r="J123">
        <v>1</v>
      </c>
      <c r="K123">
        <v>1</v>
      </c>
      <c r="L123" t="s">
        <v>127</v>
      </c>
    </row>
    <row r="124" spans="1:12" x14ac:dyDescent="0.25">
      <c r="A124" t="s">
        <v>80</v>
      </c>
      <c r="B124" t="s">
        <v>81</v>
      </c>
      <c r="C124">
        <v>1602804322</v>
      </c>
      <c r="D124" t="s">
        <v>87</v>
      </c>
      <c r="E124" t="s">
        <v>124</v>
      </c>
      <c r="F124" t="s">
        <v>313</v>
      </c>
      <c r="G124" s="43">
        <v>44774</v>
      </c>
      <c r="H124" t="s">
        <v>314</v>
      </c>
      <c r="I124" s="43">
        <v>44775</v>
      </c>
      <c r="J124">
        <v>1</v>
      </c>
      <c r="K124">
        <v>1</v>
      </c>
      <c r="L124" t="s">
        <v>127</v>
      </c>
    </row>
    <row r="125" spans="1:12" x14ac:dyDescent="0.25">
      <c r="A125" t="s">
        <v>80</v>
      </c>
      <c r="B125" t="s">
        <v>81</v>
      </c>
      <c r="C125">
        <v>1602822422</v>
      </c>
      <c r="D125" t="s">
        <v>82</v>
      </c>
      <c r="E125" t="s">
        <v>83</v>
      </c>
      <c r="F125" t="s">
        <v>315</v>
      </c>
      <c r="G125" s="43">
        <v>44775</v>
      </c>
      <c r="J125">
        <v>0</v>
      </c>
      <c r="K125">
        <v>0</v>
      </c>
      <c r="L125" t="s">
        <v>283</v>
      </c>
    </row>
    <row r="126" spans="1:12" x14ac:dyDescent="0.25">
      <c r="A126" t="s">
        <v>80</v>
      </c>
      <c r="B126" t="s">
        <v>81</v>
      </c>
      <c r="C126">
        <v>1202573622</v>
      </c>
      <c r="D126" t="s">
        <v>82</v>
      </c>
      <c r="E126" t="s">
        <v>83</v>
      </c>
      <c r="F126" t="s">
        <v>316</v>
      </c>
      <c r="G126" s="43">
        <v>44776</v>
      </c>
      <c r="H126" t="s">
        <v>317</v>
      </c>
      <c r="I126" s="43">
        <v>44783</v>
      </c>
      <c r="J126">
        <v>7</v>
      </c>
      <c r="K126">
        <v>5</v>
      </c>
      <c r="L126" t="s">
        <v>86</v>
      </c>
    </row>
    <row r="127" spans="1:12" x14ac:dyDescent="0.25">
      <c r="A127" t="s">
        <v>80</v>
      </c>
      <c r="B127" t="s">
        <v>81</v>
      </c>
      <c r="C127">
        <v>1602825122</v>
      </c>
      <c r="D127" t="s">
        <v>87</v>
      </c>
      <c r="E127" t="s">
        <v>124</v>
      </c>
      <c r="F127" t="s">
        <v>318</v>
      </c>
      <c r="G127" s="43">
        <v>44776</v>
      </c>
      <c r="H127" t="s">
        <v>319</v>
      </c>
      <c r="I127" s="43">
        <v>44777</v>
      </c>
      <c r="J127">
        <v>1</v>
      </c>
      <c r="K127">
        <v>1</v>
      </c>
      <c r="L127" t="s">
        <v>127</v>
      </c>
    </row>
    <row r="128" spans="1:12" x14ac:dyDescent="0.25">
      <c r="A128" t="s">
        <v>80</v>
      </c>
      <c r="B128" t="s">
        <v>81</v>
      </c>
      <c r="C128">
        <v>1602844722</v>
      </c>
      <c r="D128" t="s">
        <v>82</v>
      </c>
      <c r="E128" t="s">
        <v>83</v>
      </c>
      <c r="F128" t="s">
        <v>320</v>
      </c>
      <c r="G128" s="43">
        <v>44777</v>
      </c>
      <c r="H128" t="s">
        <v>321</v>
      </c>
      <c r="I128" s="43">
        <v>44791</v>
      </c>
      <c r="J128">
        <v>14</v>
      </c>
      <c r="K128">
        <v>9</v>
      </c>
      <c r="L128" t="s">
        <v>86</v>
      </c>
    </row>
    <row r="129" spans="1:12" x14ac:dyDescent="0.25">
      <c r="A129" t="s">
        <v>80</v>
      </c>
      <c r="B129" t="s">
        <v>81</v>
      </c>
      <c r="C129">
        <v>1602845022</v>
      </c>
      <c r="D129" t="s">
        <v>82</v>
      </c>
      <c r="E129" t="s">
        <v>83</v>
      </c>
      <c r="F129" t="s">
        <v>322</v>
      </c>
      <c r="G129" s="43">
        <v>44777</v>
      </c>
      <c r="H129" t="s">
        <v>323</v>
      </c>
      <c r="I129" s="43">
        <v>44791</v>
      </c>
      <c r="J129">
        <v>14</v>
      </c>
      <c r="K129">
        <v>9</v>
      </c>
      <c r="L129" t="s">
        <v>86</v>
      </c>
    </row>
    <row r="130" spans="1:12" x14ac:dyDescent="0.25">
      <c r="A130" t="s">
        <v>80</v>
      </c>
      <c r="B130" t="s">
        <v>81</v>
      </c>
      <c r="C130">
        <v>1602848422</v>
      </c>
      <c r="D130" t="s">
        <v>87</v>
      </c>
      <c r="E130" t="s">
        <v>83</v>
      </c>
      <c r="F130" t="s">
        <v>324</v>
      </c>
      <c r="G130" s="43">
        <v>44777</v>
      </c>
      <c r="H130" t="s">
        <v>325</v>
      </c>
      <c r="I130" s="43">
        <v>44778</v>
      </c>
      <c r="J130">
        <v>1</v>
      </c>
      <c r="K130">
        <v>1</v>
      </c>
      <c r="L130" t="s">
        <v>86</v>
      </c>
    </row>
    <row r="131" spans="1:12" x14ac:dyDescent="0.25">
      <c r="A131" t="s">
        <v>80</v>
      </c>
      <c r="B131" t="s">
        <v>81</v>
      </c>
      <c r="C131">
        <v>1602842222</v>
      </c>
      <c r="D131" t="s">
        <v>87</v>
      </c>
      <c r="E131" t="s">
        <v>124</v>
      </c>
      <c r="F131" t="s">
        <v>326</v>
      </c>
      <c r="G131" s="43">
        <v>44777</v>
      </c>
      <c r="H131" t="s">
        <v>327</v>
      </c>
      <c r="I131" s="43">
        <v>44783</v>
      </c>
      <c r="J131">
        <v>6</v>
      </c>
      <c r="K131">
        <v>4</v>
      </c>
      <c r="L131" t="s">
        <v>127</v>
      </c>
    </row>
    <row r="132" spans="1:12" x14ac:dyDescent="0.25">
      <c r="A132" t="s">
        <v>80</v>
      </c>
      <c r="B132" t="s">
        <v>81</v>
      </c>
      <c r="C132">
        <v>1602845922</v>
      </c>
      <c r="D132" t="s">
        <v>87</v>
      </c>
      <c r="E132" t="s">
        <v>124</v>
      </c>
      <c r="F132" t="s">
        <v>328</v>
      </c>
      <c r="G132" s="43">
        <v>44777</v>
      </c>
      <c r="H132" t="s">
        <v>329</v>
      </c>
      <c r="I132" s="43">
        <v>44781</v>
      </c>
      <c r="J132">
        <v>4</v>
      </c>
      <c r="K132">
        <v>2</v>
      </c>
      <c r="L132" t="s">
        <v>127</v>
      </c>
    </row>
    <row r="133" spans="1:12" x14ac:dyDescent="0.25">
      <c r="A133" t="s">
        <v>80</v>
      </c>
      <c r="B133" t="s">
        <v>81</v>
      </c>
      <c r="C133">
        <v>1602856622</v>
      </c>
      <c r="D133" t="s">
        <v>87</v>
      </c>
      <c r="E133" t="s">
        <v>124</v>
      </c>
      <c r="F133" t="s">
        <v>330</v>
      </c>
      <c r="G133" s="43">
        <v>44778</v>
      </c>
      <c r="H133" t="s">
        <v>331</v>
      </c>
      <c r="I133" s="43">
        <v>44782</v>
      </c>
      <c r="J133">
        <v>4</v>
      </c>
      <c r="K133">
        <v>2</v>
      </c>
      <c r="L133" t="s">
        <v>127</v>
      </c>
    </row>
    <row r="134" spans="1:12" x14ac:dyDescent="0.25">
      <c r="A134" t="s">
        <v>80</v>
      </c>
      <c r="B134" t="s">
        <v>81</v>
      </c>
      <c r="C134">
        <v>1602866422</v>
      </c>
      <c r="D134" t="s">
        <v>87</v>
      </c>
      <c r="E134" t="s">
        <v>124</v>
      </c>
      <c r="F134" t="s">
        <v>332</v>
      </c>
      <c r="G134" s="43">
        <v>44780</v>
      </c>
      <c r="H134" t="s">
        <v>333</v>
      </c>
      <c r="I134" s="43">
        <v>44782</v>
      </c>
      <c r="J134">
        <v>2</v>
      </c>
      <c r="K134">
        <v>2</v>
      </c>
      <c r="L134" t="s">
        <v>127</v>
      </c>
    </row>
    <row r="135" spans="1:12" x14ac:dyDescent="0.25">
      <c r="A135" t="s">
        <v>80</v>
      </c>
      <c r="B135" t="s">
        <v>81</v>
      </c>
      <c r="C135">
        <v>1602893622</v>
      </c>
      <c r="D135" t="s">
        <v>87</v>
      </c>
      <c r="E135" t="s">
        <v>124</v>
      </c>
      <c r="F135" t="s">
        <v>334</v>
      </c>
      <c r="G135" s="43">
        <v>44782</v>
      </c>
      <c r="H135" t="s">
        <v>335</v>
      </c>
      <c r="I135" s="43">
        <v>44783</v>
      </c>
      <c r="J135">
        <v>1</v>
      </c>
      <c r="K135">
        <v>1</v>
      </c>
      <c r="L135" t="s">
        <v>127</v>
      </c>
    </row>
    <row r="136" spans="1:12" x14ac:dyDescent="0.25">
      <c r="A136" t="s">
        <v>80</v>
      </c>
      <c r="B136" t="s">
        <v>81</v>
      </c>
      <c r="C136">
        <v>1602893522</v>
      </c>
      <c r="D136" t="s">
        <v>87</v>
      </c>
      <c r="E136" t="s">
        <v>83</v>
      </c>
      <c r="F136" t="s">
        <v>336</v>
      </c>
      <c r="G136" s="43">
        <v>44782</v>
      </c>
      <c r="J136">
        <v>0</v>
      </c>
      <c r="K136">
        <v>0</v>
      </c>
      <c r="L136" t="s">
        <v>283</v>
      </c>
    </row>
    <row r="137" spans="1:12" x14ac:dyDescent="0.25">
      <c r="A137" t="s">
        <v>80</v>
      </c>
      <c r="B137" t="s">
        <v>81</v>
      </c>
      <c r="C137">
        <v>1602921022</v>
      </c>
      <c r="D137" t="s">
        <v>87</v>
      </c>
      <c r="E137" t="s">
        <v>83</v>
      </c>
      <c r="F137" t="s">
        <v>337</v>
      </c>
      <c r="G137" s="43">
        <v>44784</v>
      </c>
      <c r="H137" t="s">
        <v>338</v>
      </c>
      <c r="I137" s="43">
        <v>44789</v>
      </c>
      <c r="J137">
        <v>5</v>
      </c>
      <c r="K137">
        <v>2</v>
      </c>
      <c r="L137" t="s">
        <v>86</v>
      </c>
    </row>
    <row r="138" spans="1:12" x14ac:dyDescent="0.25">
      <c r="A138" t="s">
        <v>80</v>
      </c>
      <c r="B138" t="s">
        <v>81</v>
      </c>
      <c r="C138">
        <v>1602913722</v>
      </c>
      <c r="D138" t="s">
        <v>82</v>
      </c>
      <c r="E138" t="s">
        <v>83</v>
      </c>
      <c r="F138" t="s">
        <v>339</v>
      </c>
      <c r="G138" s="43">
        <v>44784</v>
      </c>
      <c r="H138" t="s">
        <v>340</v>
      </c>
      <c r="I138" s="43">
        <v>44784</v>
      </c>
      <c r="J138">
        <v>0</v>
      </c>
      <c r="K138">
        <v>0</v>
      </c>
      <c r="L138" t="s">
        <v>86</v>
      </c>
    </row>
    <row r="139" spans="1:12" x14ac:dyDescent="0.25">
      <c r="A139" t="s">
        <v>80</v>
      </c>
      <c r="B139" t="s">
        <v>81</v>
      </c>
      <c r="C139">
        <v>1602914822</v>
      </c>
      <c r="D139" t="s">
        <v>87</v>
      </c>
      <c r="E139" t="s">
        <v>124</v>
      </c>
      <c r="F139" t="s">
        <v>341</v>
      </c>
      <c r="G139" s="43">
        <v>44784</v>
      </c>
      <c r="H139" t="s">
        <v>342</v>
      </c>
      <c r="I139" s="43">
        <v>44796</v>
      </c>
      <c r="J139">
        <v>12</v>
      </c>
      <c r="K139">
        <v>7</v>
      </c>
      <c r="L139" t="s">
        <v>127</v>
      </c>
    </row>
    <row r="140" spans="1:12" x14ac:dyDescent="0.25">
      <c r="A140" t="s">
        <v>80</v>
      </c>
      <c r="B140" t="s">
        <v>81</v>
      </c>
      <c r="C140">
        <v>1602930822</v>
      </c>
      <c r="D140" t="s">
        <v>87</v>
      </c>
      <c r="E140" t="s">
        <v>124</v>
      </c>
      <c r="F140" t="s">
        <v>343</v>
      </c>
      <c r="G140" s="43">
        <v>44785</v>
      </c>
      <c r="H140" t="s">
        <v>344</v>
      </c>
      <c r="I140" s="43">
        <v>44798</v>
      </c>
      <c r="J140">
        <v>13</v>
      </c>
      <c r="K140">
        <v>8</v>
      </c>
      <c r="L140" t="s">
        <v>127</v>
      </c>
    </row>
    <row r="141" spans="1:12" x14ac:dyDescent="0.25">
      <c r="A141" t="s">
        <v>80</v>
      </c>
      <c r="B141" t="s">
        <v>81</v>
      </c>
      <c r="C141">
        <v>1602933322</v>
      </c>
      <c r="D141" t="s">
        <v>82</v>
      </c>
      <c r="E141" t="s">
        <v>83</v>
      </c>
      <c r="F141" t="s">
        <v>345</v>
      </c>
      <c r="G141" s="43">
        <v>44787</v>
      </c>
      <c r="H141" t="s">
        <v>346</v>
      </c>
      <c r="I141" s="43">
        <v>44832</v>
      </c>
      <c r="J141">
        <v>45</v>
      </c>
      <c r="K141">
        <v>30</v>
      </c>
      <c r="L141" t="s">
        <v>86</v>
      </c>
    </row>
    <row r="142" spans="1:12" x14ac:dyDescent="0.25">
      <c r="A142" t="s">
        <v>80</v>
      </c>
      <c r="B142" t="s">
        <v>81</v>
      </c>
      <c r="C142">
        <v>1602948622</v>
      </c>
      <c r="D142" t="s">
        <v>82</v>
      </c>
      <c r="E142" t="s">
        <v>83</v>
      </c>
      <c r="F142" t="s">
        <v>347</v>
      </c>
      <c r="G142" s="43">
        <v>44789</v>
      </c>
      <c r="H142" t="s">
        <v>348</v>
      </c>
      <c r="I142" s="43">
        <v>44795</v>
      </c>
      <c r="J142">
        <v>6</v>
      </c>
      <c r="K142">
        <v>4</v>
      </c>
      <c r="L142" t="s">
        <v>86</v>
      </c>
    </row>
    <row r="143" spans="1:12" x14ac:dyDescent="0.25">
      <c r="A143" t="s">
        <v>80</v>
      </c>
      <c r="B143" t="s">
        <v>81</v>
      </c>
      <c r="C143">
        <v>1603003222</v>
      </c>
      <c r="D143" t="s">
        <v>87</v>
      </c>
      <c r="E143" t="s">
        <v>124</v>
      </c>
      <c r="F143" t="s">
        <v>349</v>
      </c>
      <c r="G143" s="43">
        <v>44795</v>
      </c>
      <c r="H143" t="s">
        <v>350</v>
      </c>
      <c r="I143" s="43">
        <v>44796</v>
      </c>
      <c r="J143">
        <v>1</v>
      </c>
      <c r="K143">
        <v>1</v>
      </c>
      <c r="L143" t="s">
        <v>127</v>
      </c>
    </row>
    <row r="144" spans="1:12" x14ac:dyDescent="0.25">
      <c r="A144" t="s">
        <v>80</v>
      </c>
      <c r="B144" t="s">
        <v>81</v>
      </c>
      <c r="C144">
        <v>1603030822</v>
      </c>
      <c r="D144" t="s">
        <v>82</v>
      </c>
      <c r="E144" t="s">
        <v>83</v>
      </c>
      <c r="F144" t="s">
        <v>351</v>
      </c>
      <c r="G144" s="43">
        <v>44796</v>
      </c>
      <c r="H144" t="s">
        <v>352</v>
      </c>
      <c r="I144" s="43">
        <v>44812</v>
      </c>
      <c r="J144">
        <v>16</v>
      </c>
      <c r="K144">
        <v>12</v>
      </c>
      <c r="L144" t="s">
        <v>86</v>
      </c>
    </row>
    <row r="145" spans="1:12" x14ac:dyDescent="0.25">
      <c r="A145" t="s">
        <v>80</v>
      </c>
      <c r="B145" t="s">
        <v>81</v>
      </c>
      <c r="C145">
        <v>1603018122</v>
      </c>
      <c r="D145" t="s">
        <v>87</v>
      </c>
      <c r="E145" t="s">
        <v>124</v>
      </c>
      <c r="F145" t="s">
        <v>353</v>
      </c>
      <c r="G145" s="43">
        <v>44796</v>
      </c>
      <c r="H145" t="s">
        <v>354</v>
      </c>
      <c r="I145" s="43">
        <v>44803</v>
      </c>
      <c r="J145">
        <v>7</v>
      </c>
      <c r="K145">
        <v>5</v>
      </c>
      <c r="L145" t="s">
        <v>127</v>
      </c>
    </row>
    <row r="146" spans="1:12" x14ac:dyDescent="0.25">
      <c r="A146" t="s">
        <v>80</v>
      </c>
      <c r="B146" t="s">
        <v>118</v>
      </c>
      <c r="C146">
        <v>1103980322</v>
      </c>
      <c r="D146" t="s">
        <v>119</v>
      </c>
      <c r="E146" t="s">
        <v>83</v>
      </c>
      <c r="F146" t="s">
        <v>355</v>
      </c>
      <c r="G146" s="43">
        <v>44796</v>
      </c>
      <c r="H146" t="s">
        <v>356</v>
      </c>
      <c r="I146" s="43">
        <v>44798</v>
      </c>
      <c r="J146">
        <v>2</v>
      </c>
      <c r="K146">
        <v>2</v>
      </c>
      <c r="L146" t="s">
        <v>86</v>
      </c>
    </row>
    <row r="147" spans="1:12" x14ac:dyDescent="0.25">
      <c r="A147" t="s">
        <v>80</v>
      </c>
      <c r="B147" t="s">
        <v>118</v>
      </c>
      <c r="C147">
        <v>1000041722</v>
      </c>
      <c r="D147" t="s">
        <v>87</v>
      </c>
      <c r="E147" t="s">
        <v>124</v>
      </c>
      <c r="F147" t="s">
        <v>357</v>
      </c>
      <c r="G147" s="43">
        <v>44797</v>
      </c>
      <c r="H147" t="s">
        <v>358</v>
      </c>
      <c r="I147" s="43">
        <v>44798</v>
      </c>
      <c r="J147">
        <v>1</v>
      </c>
      <c r="K147">
        <v>1</v>
      </c>
      <c r="L147" t="s">
        <v>127</v>
      </c>
    </row>
    <row r="148" spans="1:12" x14ac:dyDescent="0.25">
      <c r="A148" t="s">
        <v>80</v>
      </c>
      <c r="B148" t="s">
        <v>81</v>
      </c>
      <c r="C148">
        <v>1603064122</v>
      </c>
      <c r="D148" t="s">
        <v>87</v>
      </c>
      <c r="E148" t="s">
        <v>124</v>
      </c>
      <c r="F148" t="s">
        <v>359</v>
      </c>
      <c r="G148" s="43">
        <v>44798</v>
      </c>
      <c r="H148" t="s">
        <v>360</v>
      </c>
      <c r="I148" s="43">
        <v>44803</v>
      </c>
      <c r="J148">
        <v>5</v>
      </c>
      <c r="K148">
        <v>3</v>
      </c>
      <c r="L148" t="s">
        <v>127</v>
      </c>
    </row>
    <row r="149" spans="1:12" x14ac:dyDescent="0.25">
      <c r="A149" t="s">
        <v>80</v>
      </c>
      <c r="B149" t="s">
        <v>81</v>
      </c>
      <c r="C149">
        <v>1603079222</v>
      </c>
      <c r="D149" t="s">
        <v>82</v>
      </c>
      <c r="E149" t="s">
        <v>83</v>
      </c>
      <c r="F149" t="s">
        <v>361</v>
      </c>
      <c r="G149" s="43">
        <v>44799</v>
      </c>
      <c r="H149" t="s">
        <v>362</v>
      </c>
      <c r="I149" s="43">
        <v>44802</v>
      </c>
      <c r="J149">
        <v>3</v>
      </c>
      <c r="K149">
        <v>1</v>
      </c>
      <c r="L149" t="s">
        <v>86</v>
      </c>
    </row>
    <row r="150" spans="1:12" x14ac:dyDescent="0.25">
      <c r="A150" t="s">
        <v>80</v>
      </c>
      <c r="B150" t="s">
        <v>118</v>
      </c>
      <c r="C150">
        <v>1103996922</v>
      </c>
      <c r="D150" t="s">
        <v>119</v>
      </c>
      <c r="E150" t="s">
        <v>83</v>
      </c>
      <c r="F150" t="s">
        <v>363</v>
      </c>
      <c r="G150" s="43">
        <v>44797</v>
      </c>
      <c r="H150" t="s">
        <v>364</v>
      </c>
      <c r="I150" s="43">
        <v>44802</v>
      </c>
      <c r="J150">
        <v>5</v>
      </c>
      <c r="K150">
        <v>3</v>
      </c>
      <c r="L150" t="s">
        <v>86</v>
      </c>
    </row>
    <row r="151" spans="1:12" x14ac:dyDescent="0.25">
      <c r="A151" t="s">
        <v>80</v>
      </c>
      <c r="B151" t="s">
        <v>142</v>
      </c>
      <c r="C151">
        <v>1202876122</v>
      </c>
      <c r="D151" t="s">
        <v>119</v>
      </c>
      <c r="E151" t="s">
        <v>83</v>
      </c>
      <c r="F151" t="s">
        <v>365</v>
      </c>
      <c r="G151" s="43">
        <v>44805</v>
      </c>
      <c r="H151" t="s">
        <v>366</v>
      </c>
      <c r="I151" s="43">
        <v>44824</v>
      </c>
      <c r="J151">
        <v>19</v>
      </c>
      <c r="K151">
        <v>11</v>
      </c>
      <c r="L151" t="s">
        <v>86</v>
      </c>
    </row>
    <row r="152" spans="1:12" x14ac:dyDescent="0.25">
      <c r="A152" t="s">
        <v>80</v>
      </c>
      <c r="B152" t="s">
        <v>81</v>
      </c>
      <c r="C152">
        <v>1603141422</v>
      </c>
      <c r="D152" t="s">
        <v>87</v>
      </c>
      <c r="E152" t="s">
        <v>124</v>
      </c>
      <c r="F152" t="s">
        <v>367</v>
      </c>
      <c r="G152" s="43">
        <v>44805</v>
      </c>
      <c r="H152" t="s">
        <v>368</v>
      </c>
      <c r="I152" s="43">
        <v>44811</v>
      </c>
      <c r="J152">
        <v>6</v>
      </c>
      <c r="K152">
        <v>4</v>
      </c>
      <c r="L152" t="s">
        <v>127</v>
      </c>
    </row>
    <row r="153" spans="1:12" x14ac:dyDescent="0.25">
      <c r="A153" t="s">
        <v>80</v>
      </c>
      <c r="B153" t="s">
        <v>118</v>
      </c>
      <c r="C153">
        <v>1104099122</v>
      </c>
      <c r="D153" t="s">
        <v>87</v>
      </c>
      <c r="E153" t="s">
        <v>124</v>
      </c>
      <c r="F153" t="s">
        <v>369</v>
      </c>
      <c r="G153" s="43">
        <v>44805</v>
      </c>
      <c r="H153" t="s">
        <v>370</v>
      </c>
      <c r="I153" s="43">
        <v>44812</v>
      </c>
      <c r="J153">
        <v>7</v>
      </c>
      <c r="K153">
        <v>5</v>
      </c>
      <c r="L153" t="s">
        <v>127</v>
      </c>
    </row>
    <row r="154" spans="1:12" x14ac:dyDescent="0.25">
      <c r="A154" t="s">
        <v>80</v>
      </c>
      <c r="B154" t="s">
        <v>81</v>
      </c>
      <c r="C154">
        <v>1603218022</v>
      </c>
      <c r="D154" t="s">
        <v>87</v>
      </c>
      <c r="E154" t="s">
        <v>124</v>
      </c>
      <c r="F154" t="s">
        <v>371</v>
      </c>
      <c r="G154" s="43">
        <v>44812</v>
      </c>
      <c r="H154" t="s">
        <v>372</v>
      </c>
      <c r="I154" s="43">
        <v>44817</v>
      </c>
      <c r="J154">
        <v>5</v>
      </c>
      <c r="K154">
        <v>3</v>
      </c>
      <c r="L154" t="s">
        <v>127</v>
      </c>
    </row>
    <row r="155" spans="1:12" x14ac:dyDescent="0.25">
      <c r="A155" t="s">
        <v>80</v>
      </c>
      <c r="B155" t="s">
        <v>81</v>
      </c>
      <c r="C155">
        <v>1603270522</v>
      </c>
      <c r="D155" t="s">
        <v>87</v>
      </c>
      <c r="E155" t="s">
        <v>124</v>
      </c>
      <c r="F155" t="s">
        <v>373</v>
      </c>
      <c r="G155" s="43">
        <v>44818</v>
      </c>
      <c r="H155" t="s">
        <v>374</v>
      </c>
      <c r="I155" s="43">
        <v>44819</v>
      </c>
      <c r="J155">
        <v>1</v>
      </c>
      <c r="K155">
        <v>1</v>
      </c>
      <c r="L155" t="s">
        <v>127</v>
      </c>
    </row>
    <row r="156" spans="1:12" x14ac:dyDescent="0.25">
      <c r="A156" t="s">
        <v>80</v>
      </c>
      <c r="B156" t="s">
        <v>81</v>
      </c>
      <c r="C156">
        <v>1603262122</v>
      </c>
      <c r="D156" t="s">
        <v>82</v>
      </c>
      <c r="E156" t="s">
        <v>83</v>
      </c>
      <c r="F156" t="s">
        <v>375</v>
      </c>
      <c r="G156" s="43">
        <v>44818</v>
      </c>
      <c r="H156" t="s">
        <v>376</v>
      </c>
      <c r="I156" s="43">
        <v>44830</v>
      </c>
      <c r="J156">
        <v>12</v>
      </c>
      <c r="K156">
        <v>6</v>
      </c>
      <c r="L156" t="s">
        <v>86</v>
      </c>
    </row>
    <row r="157" spans="1:12" x14ac:dyDescent="0.25">
      <c r="A157" t="s">
        <v>80</v>
      </c>
      <c r="B157" t="s">
        <v>81</v>
      </c>
      <c r="C157">
        <v>1603288222</v>
      </c>
      <c r="D157" t="s">
        <v>82</v>
      </c>
      <c r="E157" t="s">
        <v>83</v>
      </c>
      <c r="F157" t="s">
        <v>377</v>
      </c>
      <c r="G157" s="43">
        <v>44822</v>
      </c>
      <c r="H157" t="s">
        <v>378</v>
      </c>
      <c r="I157" s="43">
        <v>44845</v>
      </c>
      <c r="J157">
        <v>23</v>
      </c>
      <c r="K157">
        <v>15</v>
      </c>
      <c r="L157" t="s">
        <v>86</v>
      </c>
    </row>
    <row r="158" spans="1:12" x14ac:dyDescent="0.25">
      <c r="A158" t="s">
        <v>80</v>
      </c>
      <c r="B158" t="s">
        <v>142</v>
      </c>
      <c r="C158">
        <v>1203041222</v>
      </c>
      <c r="D158" t="s">
        <v>87</v>
      </c>
      <c r="E158" t="s">
        <v>124</v>
      </c>
      <c r="F158" t="s">
        <v>379</v>
      </c>
      <c r="G158" s="43">
        <v>44826</v>
      </c>
      <c r="H158" t="s">
        <v>379</v>
      </c>
      <c r="I158" s="43">
        <v>44826</v>
      </c>
      <c r="J158">
        <v>0</v>
      </c>
      <c r="K158">
        <v>0</v>
      </c>
      <c r="L158" t="s">
        <v>127</v>
      </c>
    </row>
    <row r="159" spans="1:12" x14ac:dyDescent="0.25">
      <c r="A159" t="s">
        <v>80</v>
      </c>
      <c r="B159" t="s">
        <v>142</v>
      </c>
      <c r="C159">
        <v>1203041722</v>
      </c>
      <c r="D159" t="s">
        <v>87</v>
      </c>
      <c r="E159" t="s">
        <v>124</v>
      </c>
      <c r="F159" t="s">
        <v>380</v>
      </c>
      <c r="G159" s="43">
        <v>44826</v>
      </c>
      <c r="H159" t="s">
        <v>380</v>
      </c>
      <c r="I159" s="43">
        <v>44826</v>
      </c>
      <c r="J159">
        <v>0</v>
      </c>
      <c r="K159">
        <v>0</v>
      </c>
      <c r="L159" t="s">
        <v>127</v>
      </c>
    </row>
    <row r="160" spans="1:12" x14ac:dyDescent="0.25">
      <c r="A160" t="s">
        <v>80</v>
      </c>
      <c r="B160" t="s">
        <v>81</v>
      </c>
      <c r="C160">
        <v>1603377822</v>
      </c>
      <c r="D160" t="s">
        <v>82</v>
      </c>
      <c r="E160" t="s">
        <v>83</v>
      </c>
      <c r="F160" t="s">
        <v>381</v>
      </c>
      <c r="G160" s="43">
        <v>44831</v>
      </c>
      <c r="H160" t="s">
        <v>382</v>
      </c>
      <c r="I160" s="43">
        <v>44832</v>
      </c>
      <c r="J160">
        <v>1</v>
      </c>
      <c r="K160">
        <v>1</v>
      </c>
      <c r="L160" t="s">
        <v>86</v>
      </c>
    </row>
    <row r="161" spans="1:12" x14ac:dyDescent="0.25">
      <c r="A161" t="s">
        <v>80</v>
      </c>
      <c r="B161" t="s">
        <v>81</v>
      </c>
      <c r="C161">
        <v>1603391922</v>
      </c>
      <c r="D161" t="s">
        <v>82</v>
      </c>
      <c r="E161" t="s">
        <v>83</v>
      </c>
      <c r="F161" t="s">
        <v>383</v>
      </c>
      <c r="G161" s="43">
        <v>44832</v>
      </c>
      <c r="H161" t="s">
        <v>384</v>
      </c>
      <c r="I161" s="43">
        <v>44845</v>
      </c>
      <c r="J161">
        <v>13</v>
      </c>
      <c r="K161">
        <v>8</v>
      </c>
      <c r="L161" t="s">
        <v>86</v>
      </c>
    </row>
    <row r="162" spans="1:12" x14ac:dyDescent="0.25">
      <c r="A162" t="s">
        <v>80</v>
      </c>
      <c r="B162" t="s">
        <v>118</v>
      </c>
      <c r="C162">
        <v>1104337422</v>
      </c>
      <c r="D162" t="s">
        <v>82</v>
      </c>
      <c r="E162" t="s">
        <v>83</v>
      </c>
      <c r="F162" t="s">
        <v>385</v>
      </c>
      <c r="G162" s="43">
        <v>44827</v>
      </c>
      <c r="H162" t="s">
        <v>386</v>
      </c>
      <c r="I162" s="43">
        <v>44833</v>
      </c>
      <c r="J162">
        <v>6</v>
      </c>
      <c r="K162">
        <v>4</v>
      </c>
      <c r="L162" t="s">
        <v>86</v>
      </c>
    </row>
    <row r="163" spans="1:12" x14ac:dyDescent="0.25">
      <c r="A163" t="s">
        <v>80</v>
      </c>
      <c r="B163" t="s">
        <v>81</v>
      </c>
      <c r="C163">
        <v>1603489822</v>
      </c>
      <c r="D163" t="s">
        <v>87</v>
      </c>
      <c r="E163" t="s">
        <v>124</v>
      </c>
      <c r="F163" t="s">
        <v>387</v>
      </c>
      <c r="G163" s="43">
        <v>44844</v>
      </c>
      <c r="H163" t="s">
        <v>388</v>
      </c>
      <c r="I163" s="43">
        <v>44848</v>
      </c>
      <c r="J163">
        <v>4</v>
      </c>
      <c r="K163">
        <v>4</v>
      </c>
      <c r="L163" t="s">
        <v>127</v>
      </c>
    </row>
    <row r="164" spans="1:12" x14ac:dyDescent="0.25">
      <c r="A164" t="s">
        <v>80</v>
      </c>
      <c r="B164" t="s">
        <v>81</v>
      </c>
      <c r="C164">
        <v>1603542322</v>
      </c>
      <c r="D164" t="s">
        <v>119</v>
      </c>
      <c r="E164" t="s">
        <v>83</v>
      </c>
      <c r="F164" t="s">
        <v>389</v>
      </c>
      <c r="G164" s="43">
        <v>44848</v>
      </c>
      <c r="H164" t="s">
        <v>390</v>
      </c>
      <c r="I164" s="43">
        <v>44868</v>
      </c>
      <c r="J164">
        <v>20</v>
      </c>
      <c r="K164">
        <v>12</v>
      </c>
      <c r="L164" t="s">
        <v>86</v>
      </c>
    </row>
    <row r="165" spans="1:12" x14ac:dyDescent="0.25">
      <c r="A165" t="s">
        <v>80</v>
      </c>
      <c r="B165" t="s">
        <v>81</v>
      </c>
      <c r="C165">
        <v>1603542222</v>
      </c>
      <c r="D165" t="s">
        <v>82</v>
      </c>
      <c r="E165" t="s">
        <v>83</v>
      </c>
      <c r="F165" t="s">
        <v>391</v>
      </c>
      <c r="G165" s="43">
        <v>44848</v>
      </c>
      <c r="H165" t="s">
        <v>392</v>
      </c>
      <c r="I165" s="43">
        <v>44858</v>
      </c>
      <c r="J165">
        <v>10</v>
      </c>
      <c r="K165">
        <v>6</v>
      </c>
      <c r="L165" t="s">
        <v>86</v>
      </c>
    </row>
    <row r="166" spans="1:12" x14ac:dyDescent="0.25">
      <c r="A166" t="s">
        <v>80</v>
      </c>
      <c r="B166" t="s">
        <v>81</v>
      </c>
      <c r="C166">
        <v>1603547422</v>
      </c>
      <c r="D166" t="s">
        <v>87</v>
      </c>
      <c r="E166" t="s">
        <v>83</v>
      </c>
      <c r="F166" t="s">
        <v>393</v>
      </c>
      <c r="G166" s="43">
        <v>44851</v>
      </c>
      <c r="H166" t="s">
        <v>394</v>
      </c>
      <c r="I166" s="43">
        <v>44852</v>
      </c>
      <c r="J166">
        <v>1</v>
      </c>
      <c r="K166">
        <v>1</v>
      </c>
      <c r="L166" t="s">
        <v>86</v>
      </c>
    </row>
    <row r="167" spans="1:12" x14ac:dyDescent="0.25">
      <c r="A167" t="s">
        <v>80</v>
      </c>
      <c r="B167" t="s">
        <v>81</v>
      </c>
      <c r="C167">
        <v>1603557822</v>
      </c>
      <c r="D167" t="s">
        <v>82</v>
      </c>
      <c r="E167" t="s">
        <v>83</v>
      </c>
      <c r="F167" t="s">
        <v>395</v>
      </c>
      <c r="G167" s="43">
        <v>44851</v>
      </c>
      <c r="H167" t="s">
        <v>396</v>
      </c>
      <c r="I167" s="43">
        <v>44852</v>
      </c>
      <c r="J167">
        <v>1</v>
      </c>
      <c r="K167">
        <v>1</v>
      </c>
      <c r="L167" t="s">
        <v>86</v>
      </c>
    </row>
    <row r="168" spans="1:12" x14ac:dyDescent="0.25">
      <c r="A168" t="s">
        <v>80</v>
      </c>
      <c r="B168" t="s">
        <v>142</v>
      </c>
      <c r="C168">
        <v>1203260422</v>
      </c>
      <c r="D168" t="s">
        <v>82</v>
      </c>
      <c r="E168" t="s">
        <v>83</v>
      </c>
      <c r="F168" t="s">
        <v>397</v>
      </c>
      <c r="G168" s="43">
        <v>44851</v>
      </c>
      <c r="H168" t="s">
        <v>189</v>
      </c>
      <c r="I168" s="43">
        <v>44868</v>
      </c>
      <c r="J168">
        <v>17</v>
      </c>
      <c r="K168">
        <v>11</v>
      </c>
      <c r="L168" t="s">
        <v>86</v>
      </c>
    </row>
    <row r="169" spans="1:12" x14ac:dyDescent="0.25">
      <c r="A169" t="s">
        <v>80</v>
      </c>
      <c r="B169" t="s">
        <v>142</v>
      </c>
      <c r="C169">
        <v>1203262722</v>
      </c>
      <c r="D169" t="s">
        <v>82</v>
      </c>
      <c r="E169" t="s">
        <v>83</v>
      </c>
      <c r="F169" t="s">
        <v>398</v>
      </c>
      <c r="G169" s="43">
        <v>44851</v>
      </c>
      <c r="J169">
        <v>0</v>
      </c>
      <c r="K169">
        <v>0</v>
      </c>
      <c r="L169" t="s">
        <v>283</v>
      </c>
    </row>
    <row r="170" spans="1:12" x14ac:dyDescent="0.25">
      <c r="A170" t="s">
        <v>80</v>
      </c>
      <c r="B170" t="s">
        <v>81</v>
      </c>
      <c r="C170">
        <v>1603568222</v>
      </c>
      <c r="D170" t="s">
        <v>119</v>
      </c>
      <c r="E170" t="s">
        <v>83</v>
      </c>
      <c r="F170" t="s">
        <v>399</v>
      </c>
      <c r="G170" s="43">
        <v>44852</v>
      </c>
      <c r="J170">
        <v>0</v>
      </c>
      <c r="K170">
        <v>0</v>
      </c>
      <c r="L170" t="s">
        <v>283</v>
      </c>
    </row>
    <row r="171" spans="1:12" x14ac:dyDescent="0.25">
      <c r="A171" t="s">
        <v>80</v>
      </c>
      <c r="B171" t="s">
        <v>159</v>
      </c>
      <c r="C171">
        <v>530036322</v>
      </c>
      <c r="D171" t="s">
        <v>82</v>
      </c>
      <c r="E171" t="s">
        <v>83</v>
      </c>
      <c r="F171" t="s">
        <v>400</v>
      </c>
      <c r="G171" s="43">
        <v>44852</v>
      </c>
      <c r="H171" t="s">
        <v>401</v>
      </c>
      <c r="I171" s="43">
        <v>44873</v>
      </c>
      <c r="J171">
        <v>21</v>
      </c>
      <c r="K171">
        <v>13</v>
      </c>
      <c r="L171" t="s">
        <v>86</v>
      </c>
    </row>
    <row r="172" spans="1:12" x14ac:dyDescent="0.25">
      <c r="A172" t="s">
        <v>80</v>
      </c>
      <c r="B172" t="s">
        <v>81</v>
      </c>
      <c r="C172">
        <v>1603569722</v>
      </c>
      <c r="D172" t="s">
        <v>119</v>
      </c>
      <c r="E172" t="s">
        <v>83</v>
      </c>
      <c r="F172" t="s">
        <v>402</v>
      </c>
      <c r="G172" s="43">
        <v>44852</v>
      </c>
      <c r="H172" t="s">
        <v>403</v>
      </c>
      <c r="I172" s="43">
        <v>44909</v>
      </c>
      <c r="J172">
        <v>57</v>
      </c>
      <c r="K172">
        <v>38</v>
      </c>
      <c r="L172" t="s">
        <v>86</v>
      </c>
    </row>
    <row r="173" spans="1:12" x14ac:dyDescent="0.25">
      <c r="A173" t="s">
        <v>80</v>
      </c>
      <c r="B173" t="s">
        <v>142</v>
      </c>
      <c r="C173">
        <v>1203275022</v>
      </c>
      <c r="D173" t="s">
        <v>82</v>
      </c>
      <c r="E173" t="s">
        <v>83</v>
      </c>
      <c r="F173" t="s">
        <v>404</v>
      </c>
      <c r="G173" s="43">
        <v>44852</v>
      </c>
      <c r="H173" t="s">
        <v>405</v>
      </c>
      <c r="I173" s="43">
        <v>44859</v>
      </c>
      <c r="J173">
        <v>7</v>
      </c>
      <c r="K173">
        <v>5</v>
      </c>
      <c r="L173" t="s">
        <v>86</v>
      </c>
    </row>
    <row r="174" spans="1:12" x14ac:dyDescent="0.25">
      <c r="A174" t="s">
        <v>80</v>
      </c>
      <c r="B174" t="s">
        <v>81</v>
      </c>
      <c r="C174">
        <v>1603583422</v>
      </c>
      <c r="D174" t="s">
        <v>82</v>
      </c>
      <c r="E174" t="s">
        <v>83</v>
      </c>
      <c r="F174" t="s">
        <v>406</v>
      </c>
      <c r="G174" s="43">
        <v>44853</v>
      </c>
      <c r="H174" t="s">
        <v>407</v>
      </c>
      <c r="I174" s="43">
        <v>44855</v>
      </c>
      <c r="J174">
        <v>2</v>
      </c>
      <c r="K174">
        <v>2</v>
      </c>
      <c r="L174" t="s">
        <v>86</v>
      </c>
    </row>
    <row r="175" spans="1:12" x14ac:dyDescent="0.25">
      <c r="A175" t="s">
        <v>80</v>
      </c>
      <c r="B175" t="s">
        <v>81</v>
      </c>
      <c r="C175">
        <v>1603588922</v>
      </c>
      <c r="D175" t="s">
        <v>119</v>
      </c>
      <c r="E175" t="s">
        <v>83</v>
      </c>
      <c r="F175" t="s">
        <v>408</v>
      </c>
      <c r="G175" s="43">
        <v>44853</v>
      </c>
      <c r="H175" t="s">
        <v>409</v>
      </c>
      <c r="I175" s="43">
        <v>44868</v>
      </c>
      <c r="J175">
        <v>15</v>
      </c>
      <c r="K175">
        <v>9</v>
      </c>
      <c r="L175" t="s">
        <v>86</v>
      </c>
    </row>
    <row r="176" spans="1:12" x14ac:dyDescent="0.25">
      <c r="A176" t="s">
        <v>80</v>
      </c>
      <c r="B176" t="s">
        <v>81</v>
      </c>
      <c r="C176">
        <v>1603591022</v>
      </c>
      <c r="D176" t="s">
        <v>119</v>
      </c>
      <c r="E176" t="s">
        <v>83</v>
      </c>
      <c r="F176" t="s">
        <v>410</v>
      </c>
      <c r="G176" s="43">
        <v>44853</v>
      </c>
      <c r="H176" t="s">
        <v>411</v>
      </c>
      <c r="I176" s="43">
        <v>44860</v>
      </c>
      <c r="J176">
        <v>7</v>
      </c>
      <c r="K176">
        <v>5</v>
      </c>
      <c r="L176" t="s">
        <v>86</v>
      </c>
    </row>
    <row r="177" spans="1:12" x14ac:dyDescent="0.25">
      <c r="A177" t="s">
        <v>80</v>
      </c>
      <c r="B177" t="s">
        <v>81</v>
      </c>
      <c r="C177">
        <v>1603602322</v>
      </c>
      <c r="D177" t="s">
        <v>87</v>
      </c>
      <c r="E177" t="s">
        <v>124</v>
      </c>
      <c r="F177" t="s">
        <v>412</v>
      </c>
      <c r="G177" s="43">
        <v>44854</v>
      </c>
      <c r="H177" t="s">
        <v>413</v>
      </c>
      <c r="I177" s="43">
        <v>44858</v>
      </c>
      <c r="J177">
        <v>4</v>
      </c>
      <c r="K177">
        <v>2</v>
      </c>
      <c r="L177" t="s">
        <v>127</v>
      </c>
    </row>
    <row r="178" spans="1:12" x14ac:dyDescent="0.25">
      <c r="A178" t="s">
        <v>80</v>
      </c>
      <c r="B178" t="s">
        <v>81</v>
      </c>
      <c r="C178">
        <v>1603613122</v>
      </c>
      <c r="D178" t="s">
        <v>82</v>
      </c>
      <c r="E178" t="s">
        <v>83</v>
      </c>
      <c r="F178" t="s">
        <v>414</v>
      </c>
      <c r="G178" s="43">
        <v>44855</v>
      </c>
      <c r="H178" t="s">
        <v>415</v>
      </c>
      <c r="I178" s="43">
        <v>44858</v>
      </c>
      <c r="J178">
        <v>3</v>
      </c>
      <c r="K178">
        <v>1</v>
      </c>
      <c r="L178" t="s">
        <v>86</v>
      </c>
    </row>
    <row r="179" spans="1:12" x14ac:dyDescent="0.25">
      <c r="A179" t="s">
        <v>80</v>
      </c>
      <c r="B179" t="s">
        <v>81</v>
      </c>
      <c r="C179">
        <v>1603619122</v>
      </c>
      <c r="D179" t="s">
        <v>119</v>
      </c>
      <c r="E179" t="s">
        <v>83</v>
      </c>
      <c r="F179" t="s">
        <v>416</v>
      </c>
      <c r="G179" s="43">
        <v>44856</v>
      </c>
      <c r="H179" t="s">
        <v>417</v>
      </c>
      <c r="I179" s="43">
        <v>44867</v>
      </c>
      <c r="J179">
        <v>11</v>
      </c>
      <c r="K179">
        <v>6</v>
      </c>
      <c r="L179" t="s">
        <v>86</v>
      </c>
    </row>
    <row r="180" spans="1:12" x14ac:dyDescent="0.25">
      <c r="A180" t="s">
        <v>80</v>
      </c>
      <c r="B180" t="s">
        <v>142</v>
      </c>
      <c r="C180">
        <v>1203326722</v>
      </c>
      <c r="D180" t="s">
        <v>82</v>
      </c>
      <c r="E180" t="s">
        <v>83</v>
      </c>
      <c r="F180" t="s">
        <v>418</v>
      </c>
      <c r="G180" s="43">
        <v>44858</v>
      </c>
      <c r="J180">
        <v>0</v>
      </c>
      <c r="K180">
        <v>0</v>
      </c>
      <c r="L180" t="s">
        <v>283</v>
      </c>
    </row>
    <row r="181" spans="1:12" x14ac:dyDescent="0.25">
      <c r="A181" t="s">
        <v>80</v>
      </c>
      <c r="B181" t="s">
        <v>81</v>
      </c>
      <c r="C181">
        <v>1603683622</v>
      </c>
      <c r="D181" t="s">
        <v>82</v>
      </c>
      <c r="E181" t="s">
        <v>124</v>
      </c>
      <c r="F181" t="s">
        <v>419</v>
      </c>
      <c r="G181" s="43">
        <v>44861</v>
      </c>
      <c r="H181" t="s">
        <v>420</v>
      </c>
      <c r="I181" s="43">
        <v>44867</v>
      </c>
      <c r="J181">
        <v>6</v>
      </c>
      <c r="K181">
        <v>2</v>
      </c>
      <c r="L181" t="s">
        <v>127</v>
      </c>
    </row>
    <row r="182" spans="1:12" x14ac:dyDescent="0.25">
      <c r="A182" t="s">
        <v>80</v>
      </c>
      <c r="B182" t="s">
        <v>81</v>
      </c>
      <c r="C182">
        <v>1603695822</v>
      </c>
      <c r="D182" t="s">
        <v>82</v>
      </c>
      <c r="E182" t="s">
        <v>83</v>
      </c>
      <c r="F182" t="s">
        <v>421</v>
      </c>
      <c r="G182" s="43">
        <v>44862</v>
      </c>
      <c r="H182" t="s">
        <v>422</v>
      </c>
      <c r="I182" s="43">
        <v>44872</v>
      </c>
      <c r="J182">
        <v>10</v>
      </c>
      <c r="K182">
        <v>4</v>
      </c>
      <c r="L182" t="s">
        <v>86</v>
      </c>
    </row>
    <row r="183" spans="1:12" x14ac:dyDescent="0.25">
      <c r="A183" t="s">
        <v>80</v>
      </c>
      <c r="B183" t="s">
        <v>81</v>
      </c>
      <c r="C183">
        <v>1603691222</v>
      </c>
      <c r="D183" t="s">
        <v>82</v>
      </c>
      <c r="E183" t="s">
        <v>83</v>
      </c>
      <c r="F183" t="s">
        <v>423</v>
      </c>
      <c r="G183" s="43">
        <v>44862</v>
      </c>
      <c r="H183" t="s">
        <v>424</v>
      </c>
      <c r="I183" s="43">
        <v>44867</v>
      </c>
      <c r="J183">
        <v>5</v>
      </c>
      <c r="K183">
        <v>1</v>
      </c>
      <c r="L183" t="s">
        <v>86</v>
      </c>
    </row>
    <row r="184" spans="1:12" x14ac:dyDescent="0.25">
      <c r="A184" t="s">
        <v>80</v>
      </c>
      <c r="B184" t="s">
        <v>81</v>
      </c>
      <c r="C184">
        <v>1603701922</v>
      </c>
      <c r="D184" t="s">
        <v>87</v>
      </c>
      <c r="E184" t="s">
        <v>83</v>
      </c>
      <c r="F184" t="s">
        <v>425</v>
      </c>
      <c r="G184" s="43">
        <v>44863</v>
      </c>
      <c r="H184" t="s">
        <v>426</v>
      </c>
      <c r="I184" s="43">
        <v>44869</v>
      </c>
      <c r="J184">
        <v>6</v>
      </c>
      <c r="K184">
        <v>3</v>
      </c>
      <c r="L184" t="s">
        <v>86</v>
      </c>
    </row>
    <row r="185" spans="1:12" x14ac:dyDescent="0.25">
      <c r="A185" t="s">
        <v>80</v>
      </c>
      <c r="B185" t="s">
        <v>81</v>
      </c>
      <c r="C185">
        <v>1603703822</v>
      </c>
      <c r="D185" t="s">
        <v>82</v>
      </c>
      <c r="E185" t="s">
        <v>83</v>
      </c>
      <c r="F185" t="s">
        <v>427</v>
      </c>
      <c r="G185" s="43">
        <v>44865</v>
      </c>
      <c r="H185" t="s">
        <v>428</v>
      </c>
      <c r="I185" s="43">
        <v>44868</v>
      </c>
      <c r="J185">
        <v>3</v>
      </c>
      <c r="K185">
        <v>2</v>
      </c>
      <c r="L185" t="s">
        <v>86</v>
      </c>
    </row>
    <row r="186" spans="1:12" x14ac:dyDescent="0.25">
      <c r="A186" t="s">
        <v>80</v>
      </c>
      <c r="B186" t="s">
        <v>81</v>
      </c>
      <c r="C186">
        <v>1603704522</v>
      </c>
      <c r="D186" t="s">
        <v>82</v>
      </c>
      <c r="E186" t="s">
        <v>83</v>
      </c>
      <c r="F186" t="s">
        <v>429</v>
      </c>
      <c r="G186" s="43">
        <v>44865</v>
      </c>
      <c r="H186" t="s">
        <v>430</v>
      </c>
      <c r="I186" s="43">
        <v>44872</v>
      </c>
      <c r="J186">
        <v>7</v>
      </c>
      <c r="K186">
        <v>4</v>
      </c>
      <c r="L186" t="s">
        <v>86</v>
      </c>
    </row>
    <row r="187" spans="1:12" x14ac:dyDescent="0.25">
      <c r="A187" t="s">
        <v>80</v>
      </c>
      <c r="B187" t="s">
        <v>81</v>
      </c>
      <c r="C187">
        <v>1603706122</v>
      </c>
      <c r="D187" t="s">
        <v>82</v>
      </c>
      <c r="E187" t="s">
        <v>83</v>
      </c>
      <c r="F187" t="s">
        <v>431</v>
      </c>
      <c r="G187" s="43">
        <v>44866</v>
      </c>
      <c r="H187" t="s">
        <v>432</v>
      </c>
      <c r="I187" s="43">
        <v>44879</v>
      </c>
      <c r="J187">
        <v>13</v>
      </c>
      <c r="K187">
        <v>9</v>
      </c>
      <c r="L187" t="s">
        <v>86</v>
      </c>
    </row>
    <row r="188" spans="1:12" x14ac:dyDescent="0.25">
      <c r="A188" t="s">
        <v>80</v>
      </c>
      <c r="B188" t="s">
        <v>81</v>
      </c>
      <c r="C188">
        <v>1603734222</v>
      </c>
      <c r="D188" t="s">
        <v>119</v>
      </c>
      <c r="E188" t="s">
        <v>83</v>
      </c>
      <c r="F188" t="s">
        <v>433</v>
      </c>
      <c r="G188" s="43">
        <v>44868</v>
      </c>
      <c r="H188" t="s">
        <v>434</v>
      </c>
      <c r="I188" s="43">
        <v>44869</v>
      </c>
      <c r="J188">
        <v>1</v>
      </c>
      <c r="K188">
        <v>1</v>
      </c>
      <c r="L188" t="s">
        <v>86</v>
      </c>
    </row>
    <row r="189" spans="1:12" x14ac:dyDescent="0.25">
      <c r="A189" t="s">
        <v>80</v>
      </c>
      <c r="B189" t="s">
        <v>81</v>
      </c>
      <c r="C189">
        <v>1603737522</v>
      </c>
      <c r="D189" t="s">
        <v>119</v>
      </c>
      <c r="E189" t="s">
        <v>83</v>
      </c>
      <c r="F189" t="s">
        <v>435</v>
      </c>
      <c r="G189" s="43">
        <v>44868</v>
      </c>
      <c r="H189" t="s">
        <v>436</v>
      </c>
      <c r="I189" s="43">
        <v>44875</v>
      </c>
      <c r="J189">
        <v>7</v>
      </c>
      <c r="K189">
        <v>5</v>
      </c>
      <c r="L189" t="s">
        <v>86</v>
      </c>
    </row>
    <row r="190" spans="1:12" x14ac:dyDescent="0.25">
      <c r="A190" t="s">
        <v>80</v>
      </c>
      <c r="B190" t="s">
        <v>81</v>
      </c>
      <c r="C190">
        <v>1603745422</v>
      </c>
      <c r="D190" t="s">
        <v>82</v>
      </c>
      <c r="E190" t="s">
        <v>83</v>
      </c>
      <c r="F190" t="s">
        <v>437</v>
      </c>
      <c r="G190" s="43">
        <v>44868</v>
      </c>
      <c r="H190" t="s">
        <v>438</v>
      </c>
      <c r="I190" s="43">
        <v>44887</v>
      </c>
      <c r="J190">
        <v>19</v>
      </c>
      <c r="K190">
        <v>13</v>
      </c>
      <c r="L190" t="s">
        <v>86</v>
      </c>
    </row>
    <row r="191" spans="1:12" x14ac:dyDescent="0.25">
      <c r="A191" t="s">
        <v>80</v>
      </c>
      <c r="B191" t="s">
        <v>81</v>
      </c>
      <c r="C191">
        <v>1603754722</v>
      </c>
      <c r="D191" t="s">
        <v>82</v>
      </c>
      <c r="E191" t="s">
        <v>83</v>
      </c>
      <c r="F191" t="s">
        <v>439</v>
      </c>
      <c r="G191" s="43">
        <v>44869</v>
      </c>
      <c r="H191" t="s">
        <v>440</v>
      </c>
      <c r="I191" s="43">
        <v>44875</v>
      </c>
      <c r="J191">
        <v>6</v>
      </c>
      <c r="K191">
        <v>4</v>
      </c>
      <c r="L191" t="s">
        <v>86</v>
      </c>
    </row>
    <row r="192" spans="1:12" x14ac:dyDescent="0.25">
      <c r="A192" t="s">
        <v>80</v>
      </c>
      <c r="B192" t="s">
        <v>142</v>
      </c>
      <c r="C192">
        <v>1203437622</v>
      </c>
      <c r="D192" t="s">
        <v>87</v>
      </c>
      <c r="E192" t="s">
        <v>83</v>
      </c>
      <c r="F192" t="s">
        <v>441</v>
      </c>
      <c r="G192" s="43">
        <v>44869</v>
      </c>
      <c r="H192" t="s">
        <v>441</v>
      </c>
      <c r="I192" s="43">
        <v>44869</v>
      </c>
      <c r="J192">
        <v>0</v>
      </c>
      <c r="K192">
        <v>0</v>
      </c>
      <c r="L192" t="s">
        <v>86</v>
      </c>
    </row>
    <row r="193" spans="1:12" x14ac:dyDescent="0.25">
      <c r="A193" t="s">
        <v>80</v>
      </c>
      <c r="B193" t="s">
        <v>81</v>
      </c>
      <c r="C193">
        <v>1603783922</v>
      </c>
      <c r="D193" t="s">
        <v>119</v>
      </c>
      <c r="E193" t="s">
        <v>124</v>
      </c>
      <c r="F193" t="s">
        <v>442</v>
      </c>
      <c r="G193" s="43">
        <v>44872</v>
      </c>
      <c r="H193" t="s">
        <v>443</v>
      </c>
      <c r="I193" s="43">
        <v>44874</v>
      </c>
      <c r="J193">
        <v>2</v>
      </c>
      <c r="K193">
        <v>2</v>
      </c>
      <c r="L193" t="s">
        <v>127</v>
      </c>
    </row>
    <row r="194" spans="1:12" x14ac:dyDescent="0.25">
      <c r="A194" t="s">
        <v>80</v>
      </c>
      <c r="B194" t="s">
        <v>81</v>
      </c>
      <c r="C194">
        <v>1603792722</v>
      </c>
      <c r="D194" t="s">
        <v>87</v>
      </c>
      <c r="E194" t="s">
        <v>83</v>
      </c>
      <c r="F194" t="s">
        <v>444</v>
      </c>
      <c r="G194" s="43">
        <v>44873</v>
      </c>
      <c r="H194" t="s">
        <v>445</v>
      </c>
      <c r="I194" s="43">
        <v>44880</v>
      </c>
      <c r="J194">
        <v>7</v>
      </c>
      <c r="K194">
        <v>5</v>
      </c>
      <c r="L194" t="s">
        <v>86</v>
      </c>
    </row>
    <row r="195" spans="1:12" x14ac:dyDescent="0.25">
      <c r="A195" t="s">
        <v>80</v>
      </c>
      <c r="B195" t="s">
        <v>81</v>
      </c>
      <c r="C195">
        <v>1603808122</v>
      </c>
      <c r="D195" t="s">
        <v>82</v>
      </c>
      <c r="E195" t="s">
        <v>83</v>
      </c>
      <c r="F195" t="s">
        <v>446</v>
      </c>
      <c r="G195" s="43">
        <v>44874</v>
      </c>
      <c r="H195" t="s">
        <v>447</v>
      </c>
      <c r="I195" s="43">
        <v>44907</v>
      </c>
      <c r="J195">
        <v>33</v>
      </c>
      <c r="K195">
        <v>22</v>
      </c>
      <c r="L195" t="s">
        <v>86</v>
      </c>
    </row>
    <row r="196" spans="1:12" x14ac:dyDescent="0.25">
      <c r="A196" t="s">
        <v>80</v>
      </c>
      <c r="B196" t="s">
        <v>81</v>
      </c>
      <c r="C196">
        <v>1603814222</v>
      </c>
      <c r="D196" t="s">
        <v>82</v>
      </c>
      <c r="E196" t="s">
        <v>83</v>
      </c>
      <c r="F196" t="s">
        <v>448</v>
      </c>
      <c r="G196" s="43">
        <v>44874</v>
      </c>
      <c r="H196" t="s">
        <v>449</v>
      </c>
      <c r="I196" s="43">
        <v>44879</v>
      </c>
      <c r="J196">
        <v>5</v>
      </c>
      <c r="K196">
        <v>3</v>
      </c>
      <c r="L196" t="s">
        <v>86</v>
      </c>
    </row>
    <row r="197" spans="1:12" x14ac:dyDescent="0.25">
      <c r="A197" t="s">
        <v>80</v>
      </c>
      <c r="B197" t="s">
        <v>81</v>
      </c>
      <c r="C197">
        <v>1603823822</v>
      </c>
      <c r="D197" t="s">
        <v>119</v>
      </c>
      <c r="E197" t="s">
        <v>83</v>
      </c>
      <c r="F197" t="s">
        <v>450</v>
      </c>
      <c r="G197" s="43">
        <v>44875</v>
      </c>
      <c r="H197" t="s">
        <v>451</v>
      </c>
      <c r="I197" s="43">
        <v>44881</v>
      </c>
      <c r="J197">
        <v>6</v>
      </c>
      <c r="K197">
        <v>4</v>
      </c>
      <c r="L197" t="s">
        <v>86</v>
      </c>
    </row>
    <row r="198" spans="1:12" x14ac:dyDescent="0.25">
      <c r="A198" t="s">
        <v>80</v>
      </c>
      <c r="B198" t="s">
        <v>142</v>
      </c>
      <c r="C198">
        <v>1203489222</v>
      </c>
      <c r="D198" t="s">
        <v>82</v>
      </c>
      <c r="E198" t="s">
        <v>83</v>
      </c>
      <c r="F198" t="s">
        <v>452</v>
      </c>
      <c r="G198" s="43">
        <v>44875</v>
      </c>
      <c r="H198" t="s">
        <v>452</v>
      </c>
      <c r="I198" s="43">
        <v>44875</v>
      </c>
      <c r="J198">
        <v>0</v>
      </c>
      <c r="K198">
        <v>0</v>
      </c>
      <c r="L198" t="s">
        <v>86</v>
      </c>
    </row>
    <row r="199" spans="1:12" x14ac:dyDescent="0.25">
      <c r="A199" t="s">
        <v>80</v>
      </c>
      <c r="B199" t="s">
        <v>81</v>
      </c>
      <c r="C199">
        <v>1603833922</v>
      </c>
      <c r="D199" t="s">
        <v>87</v>
      </c>
      <c r="E199" t="s">
        <v>83</v>
      </c>
      <c r="F199" t="s">
        <v>453</v>
      </c>
      <c r="G199" s="43">
        <v>44876</v>
      </c>
      <c r="H199" t="s">
        <v>454</v>
      </c>
      <c r="I199" s="43">
        <v>44876</v>
      </c>
      <c r="J199">
        <v>0</v>
      </c>
      <c r="K199">
        <v>0</v>
      </c>
      <c r="L199" t="s">
        <v>86</v>
      </c>
    </row>
    <row r="200" spans="1:12" x14ac:dyDescent="0.25">
      <c r="A200" t="s">
        <v>80</v>
      </c>
      <c r="B200" t="s">
        <v>81</v>
      </c>
      <c r="C200">
        <v>1603841622</v>
      </c>
      <c r="D200" t="s">
        <v>82</v>
      </c>
      <c r="E200" t="s">
        <v>83</v>
      </c>
      <c r="F200" t="s">
        <v>455</v>
      </c>
      <c r="G200" s="43">
        <v>44877</v>
      </c>
      <c r="H200" t="s">
        <v>456</v>
      </c>
      <c r="I200" s="43">
        <v>44887</v>
      </c>
      <c r="J200">
        <v>10</v>
      </c>
      <c r="K200">
        <v>7</v>
      </c>
      <c r="L200" t="s">
        <v>86</v>
      </c>
    </row>
    <row r="201" spans="1:12" x14ac:dyDescent="0.25">
      <c r="A201" t="s">
        <v>80</v>
      </c>
      <c r="B201" t="s">
        <v>81</v>
      </c>
      <c r="C201">
        <v>1603850722</v>
      </c>
      <c r="D201" t="s">
        <v>82</v>
      </c>
      <c r="E201" t="s">
        <v>83</v>
      </c>
      <c r="F201" t="s">
        <v>457</v>
      </c>
      <c r="G201" s="43">
        <v>44879</v>
      </c>
      <c r="H201" t="s">
        <v>458</v>
      </c>
      <c r="I201" s="43">
        <v>44888</v>
      </c>
      <c r="J201">
        <v>9</v>
      </c>
      <c r="K201">
        <v>7</v>
      </c>
      <c r="L201" t="s">
        <v>86</v>
      </c>
    </row>
    <row r="202" spans="1:12" x14ac:dyDescent="0.25">
      <c r="A202" t="s">
        <v>80</v>
      </c>
      <c r="B202" t="s">
        <v>81</v>
      </c>
      <c r="C202">
        <v>1603856522</v>
      </c>
      <c r="D202" t="s">
        <v>87</v>
      </c>
      <c r="E202" t="s">
        <v>124</v>
      </c>
      <c r="F202" t="s">
        <v>459</v>
      </c>
      <c r="G202" s="43">
        <v>44879</v>
      </c>
      <c r="H202" t="s">
        <v>460</v>
      </c>
      <c r="I202" s="43">
        <v>44880</v>
      </c>
      <c r="J202">
        <v>1</v>
      </c>
      <c r="K202">
        <v>1</v>
      </c>
      <c r="L202" t="s">
        <v>127</v>
      </c>
    </row>
    <row r="203" spans="1:12" x14ac:dyDescent="0.25">
      <c r="A203" t="s">
        <v>80</v>
      </c>
      <c r="B203" t="s">
        <v>81</v>
      </c>
      <c r="C203">
        <v>1603872222</v>
      </c>
      <c r="D203" t="s">
        <v>82</v>
      </c>
      <c r="E203" t="s">
        <v>83</v>
      </c>
      <c r="F203" t="s">
        <v>461</v>
      </c>
      <c r="G203" s="43">
        <v>44880</v>
      </c>
      <c r="H203" t="s">
        <v>462</v>
      </c>
      <c r="I203" s="43">
        <v>44888</v>
      </c>
      <c r="J203">
        <v>8</v>
      </c>
      <c r="K203">
        <v>6</v>
      </c>
      <c r="L203" t="s">
        <v>86</v>
      </c>
    </row>
    <row r="204" spans="1:12" x14ac:dyDescent="0.25">
      <c r="A204" t="s">
        <v>80</v>
      </c>
      <c r="B204" t="s">
        <v>81</v>
      </c>
      <c r="C204">
        <v>1603889422</v>
      </c>
      <c r="D204" t="s">
        <v>87</v>
      </c>
      <c r="E204" t="s">
        <v>83</v>
      </c>
      <c r="F204" t="s">
        <v>463</v>
      </c>
      <c r="G204" s="43">
        <v>44881</v>
      </c>
      <c r="H204" t="s">
        <v>464</v>
      </c>
      <c r="I204" s="43">
        <v>44893</v>
      </c>
      <c r="J204">
        <v>12</v>
      </c>
      <c r="K204">
        <v>8</v>
      </c>
      <c r="L204" t="s">
        <v>86</v>
      </c>
    </row>
    <row r="205" spans="1:12" x14ac:dyDescent="0.25">
      <c r="A205" t="s">
        <v>80</v>
      </c>
      <c r="B205" t="s">
        <v>81</v>
      </c>
      <c r="C205">
        <v>1603885922</v>
      </c>
      <c r="D205" t="s">
        <v>82</v>
      </c>
      <c r="E205" t="s">
        <v>83</v>
      </c>
      <c r="F205" t="s">
        <v>465</v>
      </c>
      <c r="G205" s="43">
        <v>44881</v>
      </c>
      <c r="H205" t="s">
        <v>466</v>
      </c>
      <c r="I205" s="43">
        <v>44889</v>
      </c>
      <c r="J205">
        <v>8</v>
      </c>
      <c r="K205">
        <v>6</v>
      </c>
      <c r="L205" t="s">
        <v>86</v>
      </c>
    </row>
    <row r="206" spans="1:12" x14ac:dyDescent="0.25">
      <c r="A206" t="s">
        <v>80</v>
      </c>
      <c r="B206" t="s">
        <v>81</v>
      </c>
      <c r="C206">
        <v>1603890222</v>
      </c>
      <c r="D206" t="s">
        <v>119</v>
      </c>
      <c r="E206" t="s">
        <v>83</v>
      </c>
      <c r="F206" t="s">
        <v>467</v>
      </c>
      <c r="G206" s="43">
        <v>44881</v>
      </c>
      <c r="H206" t="s">
        <v>468</v>
      </c>
      <c r="I206" s="43">
        <v>44923</v>
      </c>
      <c r="J206">
        <v>42</v>
      </c>
      <c r="K206">
        <v>29</v>
      </c>
      <c r="L206" t="s">
        <v>86</v>
      </c>
    </row>
    <row r="207" spans="1:12" x14ac:dyDescent="0.25">
      <c r="A207" t="s">
        <v>80</v>
      </c>
      <c r="B207" t="s">
        <v>81</v>
      </c>
      <c r="C207">
        <v>1603896722</v>
      </c>
      <c r="D207" t="s">
        <v>87</v>
      </c>
      <c r="E207" t="s">
        <v>83</v>
      </c>
      <c r="F207" t="s">
        <v>469</v>
      </c>
      <c r="G207" s="43">
        <v>44882</v>
      </c>
      <c r="H207" t="s">
        <v>470</v>
      </c>
      <c r="I207" s="43">
        <v>44887</v>
      </c>
      <c r="J207">
        <v>5</v>
      </c>
      <c r="K207">
        <v>3</v>
      </c>
      <c r="L207" t="s">
        <v>86</v>
      </c>
    </row>
    <row r="208" spans="1:12" x14ac:dyDescent="0.25">
      <c r="A208" t="s">
        <v>80</v>
      </c>
      <c r="B208" t="s">
        <v>81</v>
      </c>
      <c r="C208">
        <v>1603902122</v>
      </c>
      <c r="D208" t="s">
        <v>87</v>
      </c>
      <c r="E208" t="s">
        <v>83</v>
      </c>
      <c r="F208" t="s">
        <v>471</v>
      </c>
      <c r="G208" s="43">
        <v>44882</v>
      </c>
      <c r="H208" t="s">
        <v>472</v>
      </c>
      <c r="I208" s="43">
        <v>44886</v>
      </c>
      <c r="J208">
        <v>4</v>
      </c>
      <c r="K208">
        <v>2</v>
      </c>
      <c r="L208" t="s">
        <v>86</v>
      </c>
    </row>
    <row r="209" spans="1:12" x14ac:dyDescent="0.25">
      <c r="A209" t="s">
        <v>80</v>
      </c>
      <c r="B209" t="s">
        <v>81</v>
      </c>
      <c r="C209">
        <v>1603903122</v>
      </c>
      <c r="D209" t="s">
        <v>87</v>
      </c>
      <c r="E209" t="s">
        <v>124</v>
      </c>
      <c r="F209" t="s">
        <v>473</v>
      </c>
      <c r="G209" s="43">
        <v>44882</v>
      </c>
      <c r="H209" t="s">
        <v>474</v>
      </c>
      <c r="I209" s="43">
        <v>44889</v>
      </c>
      <c r="J209">
        <v>7</v>
      </c>
      <c r="K209">
        <v>5</v>
      </c>
      <c r="L209" t="s">
        <v>127</v>
      </c>
    </row>
    <row r="210" spans="1:12" x14ac:dyDescent="0.25">
      <c r="A210" t="s">
        <v>80</v>
      </c>
      <c r="B210" t="s">
        <v>142</v>
      </c>
      <c r="C210">
        <v>1203550922</v>
      </c>
      <c r="D210" t="s">
        <v>87</v>
      </c>
      <c r="E210" t="s">
        <v>83</v>
      </c>
      <c r="F210" t="s">
        <v>475</v>
      </c>
      <c r="G210" s="43">
        <v>44882</v>
      </c>
      <c r="H210" t="s">
        <v>475</v>
      </c>
      <c r="I210" s="43">
        <v>44882</v>
      </c>
      <c r="J210">
        <v>0</v>
      </c>
      <c r="K210">
        <v>0</v>
      </c>
      <c r="L210" t="s">
        <v>86</v>
      </c>
    </row>
    <row r="211" spans="1:12" x14ac:dyDescent="0.25">
      <c r="A211" t="s">
        <v>80</v>
      </c>
      <c r="B211" t="s">
        <v>81</v>
      </c>
      <c r="C211">
        <v>1603914722</v>
      </c>
      <c r="D211" t="s">
        <v>82</v>
      </c>
      <c r="E211" t="s">
        <v>83</v>
      </c>
      <c r="F211" t="s">
        <v>476</v>
      </c>
      <c r="G211" s="43">
        <v>44883</v>
      </c>
      <c r="H211" t="s">
        <v>477</v>
      </c>
      <c r="I211" s="43">
        <v>44889</v>
      </c>
      <c r="J211">
        <v>6</v>
      </c>
      <c r="K211">
        <v>4</v>
      </c>
      <c r="L211" t="s">
        <v>86</v>
      </c>
    </row>
    <row r="212" spans="1:12" x14ac:dyDescent="0.25">
      <c r="A212" t="s">
        <v>80</v>
      </c>
      <c r="B212" t="s">
        <v>81</v>
      </c>
      <c r="C212">
        <v>1603927222</v>
      </c>
      <c r="D212" t="s">
        <v>82</v>
      </c>
      <c r="E212" t="s">
        <v>83</v>
      </c>
      <c r="F212" t="s">
        <v>478</v>
      </c>
      <c r="G212" s="43">
        <v>44886</v>
      </c>
      <c r="J212">
        <v>0</v>
      </c>
      <c r="K212">
        <v>0</v>
      </c>
      <c r="L212" t="s">
        <v>283</v>
      </c>
    </row>
    <row r="213" spans="1:12" x14ac:dyDescent="0.25">
      <c r="A213" t="s">
        <v>80</v>
      </c>
      <c r="B213" t="s">
        <v>81</v>
      </c>
      <c r="C213">
        <v>1603922322</v>
      </c>
      <c r="D213" t="s">
        <v>82</v>
      </c>
      <c r="E213" t="s">
        <v>83</v>
      </c>
      <c r="F213" t="s">
        <v>479</v>
      </c>
      <c r="G213" s="43">
        <v>44886</v>
      </c>
      <c r="H213" t="s">
        <v>480</v>
      </c>
      <c r="I213" s="43">
        <v>44888</v>
      </c>
      <c r="J213">
        <v>2</v>
      </c>
      <c r="K213">
        <v>2</v>
      </c>
      <c r="L213" t="s">
        <v>86</v>
      </c>
    </row>
    <row r="214" spans="1:12" x14ac:dyDescent="0.25">
      <c r="A214" t="s">
        <v>80</v>
      </c>
      <c r="B214" t="s">
        <v>81</v>
      </c>
      <c r="C214">
        <v>1603950822</v>
      </c>
      <c r="D214" t="s">
        <v>87</v>
      </c>
      <c r="E214" t="s">
        <v>124</v>
      </c>
      <c r="F214" t="s">
        <v>481</v>
      </c>
      <c r="G214" s="43">
        <v>44887</v>
      </c>
      <c r="H214" t="s">
        <v>482</v>
      </c>
      <c r="I214" s="43">
        <v>44889</v>
      </c>
      <c r="J214">
        <v>2</v>
      </c>
      <c r="K214">
        <v>2</v>
      </c>
      <c r="L214" t="s">
        <v>127</v>
      </c>
    </row>
    <row r="215" spans="1:12" x14ac:dyDescent="0.25">
      <c r="A215" t="s">
        <v>80</v>
      </c>
      <c r="B215" t="s">
        <v>81</v>
      </c>
      <c r="C215">
        <v>1603940822</v>
      </c>
      <c r="D215" t="s">
        <v>82</v>
      </c>
      <c r="E215" t="s">
        <v>83</v>
      </c>
      <c r="F215" t="s">
        <v>483</v>
      </c>
      <c r="G215" s="43">
        <v>44887</v>
      </c>
      <c r="H215" t="s">
        <v>484</v>
      </c>
      <c r="I215" s="43">
        <v>44889</v>
      </c>
      <c r="J215">
        <v>2</v>
      </c>
      <c r="K215">
        <v>2</v>
      </c>
      <c r="L215" t="s">
        <v>86</v>
      </c>
    </row>
    <row r="216" spans="1:12" x14ac:dyDescent="0.25">
      <c r="A216" t="s">
        <v>80</v>
      </c>
      <c r="B216" t="s">
        <v>81</v>
      </c>
      <c r="C216">
        <v>1603946522</v>
      </c>
      <c r="D216" t="s">
        <v>87</v>
      </c>
      <c r="E216" t="s">
        <v>124</v>
      </c>
      <c r="F216" t="s">
        <v>485</v>
      </c>
      <c r="G216" s="43">
        <v>44887</v>
      </c>
      <c r="H216" t="s">
        <v>486</v>
      </c>
      <c r="I216" s="43">
        <v>44889</v>
      </c>
      <c r="J216">
        <v>2</v>
      </c>
      <c r="K216">
        <v>2</v>
      </c>
      <c r="L216" t="s">
        <v>127</v>
      </c>
    </row>
    <row r="217" spans="1:12" x14ac:dyDescent="0.25">
      <c r="A217" t="s">
        <v>80</v>
      </c>
      <c r="B217" t="s">
        <v>81</v>
      </c>
      <c r="C217">
        <v>1603940322</v>
      </c>
      <c r="D217" t="s">
        <v>87</v>
      </c>
      <c r="E217" t="s">
        <v>124</v>
      </c>
      <c r="F217" t="s">
        <v>487</v>
      </c>
      <c r="G217" s="43">
        <v>44887</v>
      </c>
      <c r="H217" t="s">
        <v>488</v>
      </c>
      <c r="I217" s="43">
        <v>44888</v>
      </c>
      <c r="J217">
        <v>1</v>
      </c>
      <c r="K217">
        <v>1</v>
      </c>
      <c r="L217" t="s">
        <v>127</v>
      </c>
    </row>
    <row r="218" spans="1:12" x14ac:dyDescent="0.25">
      <c r="A218" t="s">
        <v>80</v>
      </c>
      <c r="B218" t="s">
        <v>159</v>
      </c>
      <c r="C218">
        <v>530042322</v>
      </c>
      <c r="D218" t="s">
        <v>119</v>
      </c>
      <c r="E218" t="s">
        <v>83</v>
      </c>
      <c r="F218" t="s">
        <v>489</v>
      </c>
      <c r="G218" s="43">
        <v>44882</v>
      </c>
      <c r="H218" t="s">
        <v>490</v>
      </c>
      <c r="I218" s="43">
        <v>44907</v>
      </c>
      <c r="J218">
        <v>25</v>
      </c>
      <c r="K218">
        <v>16</v>
      </c>
      <c r="L218" t="s">
        <v>86</v>
      </c>
    </row>
    <row r="219" spans="1:12" x14ac:dyDescent="0.25">
      <c r="A219" t="s">
        <v>80</v>
      </c>
      <c r="B219" t="s">
        <v>81</v>
      </c>
      <c r="C219">
        <v>1603991422</v>
      </c>
      <c r="D219" t="s">
        <v>82</v>
      </c>
      <c r="E219" t="s">
        <v>83</v>
      </c>
      <c r="F219" t="s">
        <v>491</v>
      </c>
      <c r="G219" s="43">
        <v>44890</v>
      </c>
      <c r="H219" t="s">
        <v>492</v>
      </c>
      <c r="I219" s="43">
        <v>44895</v>
      </c>
      <c r="J219">
        <v>5</v>
      </c>
      <c r="K219">
        <v>3</v>
      </c>
      <c r="L219" t="s">
        <v>86</v>
      </c>
    </row>
    <row r="220" spans="1:12" x14ac:dyDescent="0.25">
      <c r="A220" t="s">
        <v>80</v>
      </c>
      <c r="B220" t="s">
        <v>81</v>
      </c>
      <c r="C220">
        <v>1603991722</v>
      </c>
      <c r="D220" t="s">
        <v>119</v>
      </c>
      <c r="E220" t="s">
        <v>83</v>
      </c>
      <c r="F220" t="s">
        <v>493</v>
      </c>
      <c r="G220" s="43">
        <v>44890</v>
      </c>
      <c r="H220" t="s">
        <v>494</v>
      </c>
      <c r="I220" s="43">
        <v>44901</v>
      </c>
      <c r="J220">
        <v>11</v>
      </c>
      <c r="K220">
        <v>7</v>
      </c>
      <c r="L220" t="s">
        <v>86</v>
      </c>
    </row>
    <row r="221" spans="1:12" x14ac:dyDescent="0.25">
      <c r="A221" t="s">
        <v>80</v>
      </c>
      <c r="B221" t="s">
        <v>118</v>
      </c>
      <c r="C221">
        <v>1104987622</v>
      </c>
      <c r="D221" t="s">
        <v>119</v>
      </c>
      <c r="E221" t="s">
        <v>83</v>
      </c>
      <c r="F221" t="s">
        <v>495</v>
      </c>
      <c r="G221" s="43">
        <v>44887</v>
      </c>
      <c r="H221" t="s">
        <v>496</v>
      </c>
      <c r="I221" s="43">
        <v>44907</v>
      </c>
      <c r="J221">
        <v>20</v>
      </c>
      <c r="K221">
        <v>13</v>
      </c>
      <c r="L221" t="s">
        <v>86</v>
      </c>
    </row>
    <row r="222" spans="1:12" x14ac:dyDescent="0.25">
      <c r="A222" t="s">
        <v>80</v>
      </c>
      <c r="B222" t="s">
        <v>81</v>
      </c>
      <c r="C222">
        <v>1604006022</v>
      </c>
      <c r="D222" t="s">
        <v>119</v>
      </c>
      <c r="E222" t="s">
        <v>83</v>
      </c>
      <c r="F222" t="s">
        <v>497</v>
      </c>
      <c r="G222" s="43">
        <v>44893</v>
      </c>
      <c r="H222" t="s">
        <v>498</v>
      </c>
      <c r="I222" s="43">
        <v>44894</v>
      </c>
      <c r="J222">
        <v>1</v>
      </c>
      <c r="K222">
        <v>1</v>
      </c>
      <c r="L222" t="s">
        <v>86</v>
      </c>
    </row>
    <row r="223" spans="1:12" x14ac:dyDescent="0.25">
      <c r="A223" t="s">
        <v>80</v>
      </c>
      <c r="B223" t="s">
        <v>81</v>
      </c>
      <c r="C223">
        <v>1603995922</v>
      </c>
      <c r="D223" t="s">
        <v>82</v>
      </c>
      <c r="E223" t="s">
        <v>83</v>
      </c>
      <c r="F223" t="s">
        <v>499</v>
      </c>
      <c r="G223" s="43">
        <v>44893</v>
      </c>
      <c r="H223" t="s">
        <v>500</v>
      </c>
      <c r="I223" s="43">
        <v>44895</v>
      </c>
      <c r="J223">
        <v>2</v>
      </c>
      <c r="K223">
        <v>2</v>
      </c>
      <c r="L223" t="s">
        <v>86</v>
      </c>
    </row>
    <row r="224" spans="1:12" x14ac:dyDescent="0.25">
      <c r="A224" t="s">
        <v>80</v>
      </c>
      <c r="B224" t="s">
        <v>81</v>
      </c>
      <c r="C224">
        <v>1604007122</v>
      </c>
      <c r="D224" t="s">
        <v>119</v>
      </c>
      <c r="E224" t="s">
        <v>83</v>
      </c>
      <c r="F224" t="s">
        <v>501</v>
      </c>
      <c r="G224" s="43">
        <v>44893</v>
      </c>
      <c r="H224" t="s">
        <v>502</v>
      </c>
      <c r="I224" s="43">
        <v>44918</v>
      </c>
      <c r="J224">
        <v>25</v>
      </c>
      <c r="K224">
        <v>18</v>
      </c>
      <c r="L224" t="s">
        <v>86</v>
      </c>
    </row>
    <row r="225" spans="1:12" x14ac:dyDescent="0.25">
      <c r="A225" t="s">
        <v>80</v>
      </c>
      <c r="B225" t="s">
        <v>81</v>
      </c>
      <c r="C225">
        <v>1604019722</v>
      </c>
      <c r="D225" t="s">
        <v>82</v>
      </c>
      <c r="E225" t="s">
        <v>83</v>
      </c>
      <c r="F225" t="s">
        <v>503</v>
      </c>
      <c r="G225" s="43">
        <v>44894</v>
      </c>
      <c r="H225" t="s">
        <v>504</v>
      </c>
      <c r="I225" s="43">
        <v>44895</v>
      </c>
      <c r="J225">
        <v>1</v>
      </c>
      <c r="K225">
        <v>1</v>
      </c>
      <c r="L225" t="s">
        <v>86</v>
      </c>
    </row>
    <row r="226" spans="1:12" x14ac:dyDescent="0.25">
      <c r="A226" t="s">
        <v>80</v>
      </c>
      <c r="B226" t="s">
        <v>81</v>
      </c>
      <c r="C226">
        <v>1604038322</v>
      </c>
      <c r="D226" t="s">
        <v>87</v>
      </c>
      <c r="E226" t="s">
        <v>124</v>
      </c>
      <c r="F226" t="s">
        <v>505</v>
      </c>
      <c r="G226" s="43">
        <v>44896</v>
      </c>
      <c r="H226" t="s">
        <v>506</v>
      </c>
      <c r="I226" s="43">
        <v>44904</v>
      </c>
      <c r="J226">
        <v>8</v>
      </c>
      <c r="K226">
        <v>5</v>
      </c>
      <c r="L226" t="s">
        <v>127</v>
      </c>
    </row>
    <row r="227" spans="1:12" x14ac:dyDescent="0.25">
      <c r="A227" t="s">
        <v>80</v>
      </c>
      <c r="B227" t="s">
        <v>81</v>
      </c>
      <c r="C227">
        <v>1604067122</v>
      </c>
      <c r="D227" t="s">
        <v>82</v>
      </c>
      <c r="E227" t="s">
        <v>83</v>
      </c>
      <c r="F227" t="s">
        <v>507</v>
      </c>
      <c r="G227" s="43">
        <v>44900</v>
      </c>
      <c r="H227" t="s">
        <v>508</v>
      </c>
      <c r="I227" s="43">
        <v>44902</v>
      </c>
      <c r="J227">
        <v>2</v>
      </c>
      <c r="K227">
        <v>2</v>
      </c>
      <c r="L227" t="s">
        <v>86</v>
      </c>
    </row>
    <row r="228" spans="1:12" x14ac:dyDescent="0.25">
      <c r="A228" t="s">
        <v>80</v>
      </c>
      <c r="B228" t="s">
        <v>81</v>
      </c>
      <c r="C228">
        <v>1604066022</v>
      </c>
      <c r="D228" t="s">
        <v>119</v>
      </c>
      <c r="E228" t="s">
        <v>83</v>
      </c>
      <c r="F228" t="s">
        <v>509</v>
      </c>
      <c r="G228" s="43">
        <v>44900</v>
      </c>
      <c r="H228" t="s">
        <v>510</v>
      </c>
      <c r="I228" s="43">
        <v>44901</v>
      </c>
      <c r="J228">
        <v>1</v>
      </c>
      <c r="K228">
        <v>1</v>
      </c>
      <c r="L228" t="s">
        <v>86</v>
      </c>
    </row>
    <row r="229" spans="1:12" x14ac:dyDescent="0.25">
      <c r="A229" t="s">
        <v>80</v>
      </c>
      <c r="B229" t="s">
        <v>81</v>
      </c>
      <c r="C229">
        <v>1203713822</v>
      </c>
      <c r="D229" t="s">
        <v>87</v>
      </c>
      <c r="E229" t="s">
        <v>83</v>
      </c>
      <c r="F229" t="s">
        <v>511</v>
      </c>
      <c r="G229" s="43">
        <v>44901</v>
      </c>
      <c r="H229" t="s">
        <v>512</v>
      </c>
      <c r="I229" s="43">
        <v>44908</v>
      </c>
      <c r="J229">
        <v>7</v>
      </c>
      <c r="K229">
        <v>4</v>
      </c>
      <c r="L229" t="s">
        <v>86</v>
      </c>
    </row>
    <row r="230" spans="1:12" x14ac:dyDescent="0.25">
      <c r="A230" t="s">
        <v>80</v>
      </c>
      <c r="B230" t="s">
        <v>118</v>
      </c>
      <c r="C230">
        <v>1000069722</v>
      </c>
      <c r="D230" t="s">
        <v>119</v>
      </c>
      <c r="E230" t="s">
        <v>83</v>
      </c>
      <c r="F230" t="s">
        <v>513</v>
      </c>
      <c r="G230" s="43">
        <v>44895</v>
      </c>
      <c r="H230" t="s">
        <v>514</v>
      </c>
      <c r="I230" s="43">
        <v>44907</v>
      </c>
      <c r="J230">
        <v>12</v>
      </c>
      <c r="K230">
        <v>7</v>
      </c>
      <c r="L230" t="s">
        <v>86</v>
      </c>
    </row>
    <row r="231" spans="1:12" x14ac:dyDescent="0.25">
      <c r="A231" t="s">
        <v>80</v>
      </c>
      <c r="B231" t="s">
        <v>81</v>
      </c>
      <c r="C231">
        <v>1604093522</v>
      </c>
      <c r="D231" t="s">
        <v>87</v>
      </c>
      <c r="E231" t="s">
        <v>124</v>
      </c>
      <c r="F231" t="s">
        <v>515</v>
      </c>
      <c r="G231" s="43">
        <v>44902</v>
      </c>
      <c r="H231" t="s">
        <v>516</v>
      </c>
      <c r="I231" s="43">
        <v>44908</v>
      </c>
      <c r="J231">
        <v>6</v>
      </c>
      <c r="K231">
        <v>3</v>
      </c>
      <c r="L231" t="s">
        <v>127</v>
      </c>
    </row>
    <row r="232" spans="1:12" x14ac:dyDescent="0.25">
      <c r="A232" t="s">
        <v>80</v>
      </c>
      <c r="B232" t="s">
        <v>81</v>
      </c>
      <c r="C232">
        <v>1604099422</v>
      </c>
      <c r="D232" t="s">
        <v>82</v>
      </c>
      <c r="E232" t="s">
        <v>83</v>
      </c>
      <c r="F232" t="s">
        <v>517</v>
      </c>
      <c r="G232" s="43">
        <v>44903</v>
      </c>
      <c r="J232">
        <v>0</v>
      </c>
      <c r="K232">
        <v>0</v>
      </c>
      <c r="L232" t="s">
        <v>283</v>
      </c>
    </row>
    <row r="233" spans="1:12" x14ac:dyDescent="0.25">
      <c r="A233" t="s">
        <v>80</v>
      </c>
      <c r="B233" t="s">
        <v>142</v>
      </c>
      <c r="C233">
        <v>1203742822</v>
      </c>
      <c r="D233" t="s">
        <v>82</v>
      </c>
      <c r="E233" t="s">
        <v>83</v>
      </c>
      <c r="F233" t="s">
        <v>518</v>
      </c>
      <c r="G233" s="43">
        <v>44904</v>
      </c>
      <c r="H233" t="s">
        <v>519</v>
      </c>
      <c r="I233" s="43">
        <v>44914</v>
      </c>
      <c r="J233">
        <v>10</v>
      </c>
      <c r="K233">
        <v>6</v>
      </c>
      <c r="L233" t="s">
        <v>86</v>
      </c>
    </row>
    <row r="234" spans="1:12" x14ac:dyDescent="0.25">
      <c r="A234" t="s">
        <v>80</v>
      </c>
      <c r="B234" t="s">
        <v>81</v>
      </c>
      <c r="C234">
        <v>1203749822</v>
      </c>
      <c r="D234" t="s">
        <v>82</v>
      </c>
      <c r="E234" t="s">
        <v>83</v>
      </c>
      <c r="F234" t="s">
        <v>520</v>
      </c>
      <c r="G234" s="43">
        <v>44907</v>
      </c>
      <c r="J234">
        <v>0</v>
      </c>
      <c r="K234">
        <v>0</v>
      </c>
      <c r="L234" t="s">
        <v>283</v>
      </c>
    </row>
    <row r="235" spans="1:12" x14ac:dyDescent="0.25">
      <c r="A235" t="s">
        <v>80</v>
      </c>
      <c r="B235" t="s">
        <v>81</v>
      </c>
      <c r="C235">
        <v>1604138822</v>
      </c>
      <c r="D235" t="s">
        <v>87</v>
      </c>
      <c r="E235" t="s">
        <v>83</v>
      </c>
      <c r="F235" t="s">
        <v>521</v>
      </c>
      <c r="G235" s="43">
        <v>44908</v>
      </c>
      <c r="J235">
        <v>0</v>
      </c>
      <c r="K235">
        <v>0</v>
      </c>
      <c r="L235" t="s">
        <v>283</v>
      </c>
    </row>
    <row r="236" spans="1:12" x14ac:dyDescent="0.25">
      <c r="A236" t="s">
        <v>80</v>
      </c>
      <c r="B236" t="s">
        <v>81</v>
      </c>
      <c r="C236">
        <v>1604155922</v>
      </c>
      <c r="D236" t="s">
        <v>82</v>
      </c>
      <c r="E236" t="s">
        <v>83</v>
      </c>
      <c r="F236" t="s">
        <v>522</v>
      </c>
      <c r="G236" s="43">
        <v>44909</v>
      </c>
      <c r="H236" t="s">
        <v>523</v>
      </c>
      <c r="I236" s="43">
        <v>44917</v>
      </c>
      <c r="J236">
        <v>8</v>
      </c>
      <c r="K236">
        <v>6</v>
      </c>
      <c r="L236" t="s">
        <v>86</v>
      </c>
    </row>
    <row r="237" spans="1:12" x14ac:dyDescent="0.25">
      <c r="A237" t="s">
        <v>80</v>
      </c>
      <c r="B237" t="s">
        <v>81</v>
      </c>
      <c r="C237">
        <v>1604179922</v>
      </c>
      <c r="D237" t="s">
        <v>82</v>
      </c>
      <c r="E237" t="s">
        <v>83</v>
      </c>
      <c r="F237" t="s">
        <v>524</v>
      </c>
      <c r="G237" s="43">
        <v>44913</v>
      </c>
      <c r="H237" t="s">
        <v>525</v>
      </c>
      <c r="I237" s="43">
        <v>44914</v>
      </c>
      <c r="J237">
        <v>1</v>
      </c>
      <c r="K237">
        <v>1</v>
      </c>
      <c r="L237" t="s">
        <v>86</v>
      </c>
    </row>
    <row r="238" spans="1:12" x14ac:dyDescent="0.25">
      <c r="A238" t="s">
        <v>80</v>
      </c>
      <c r="B238" t="s">
        <v>118</v>
      </c>
      <c r="C238">
        <v>1105263222</v>
      </c>
      <c r="D238" t="s">
        <v>119</v>
      </c>
      <c r="E238" t="s">
        <v>83</v>
      </c>
      <c r="F238" t="s">
        <v>526</v>
      </c>
      <c r="G238" s="43">
        <v>44914</v>
      </c>
      <c r="H238" t="s">
        <v>527</v>
      </c>
      <c r="I238" s="43">
        <v>44914</v>
      </c>
      <c r="J238">
        <v>0</v>
      </c>
      <c r="K238">
        <v>0</v>
      </c>
      <c r="L238" t="s">
        <v>86</v>
      </c>
    </row>
    <row r="239" spans="1:12" x14ac:dyDescent="0.25">
      <c r="A239" t="s">
        <v>80</v>
      </c>
      <c r="B239" t="s">
        <v>81</v>
      </c>
      <c r="C239">
        <v>1604190422</v>
      </c>
      <c r="D239" t="s">
        <v>119</v>
      </c>
      <c r="E239" t="s">
        <v>83</v>
      </c>
      <c r="F239" t="s">
        <v>528</v>
      </c>
      <c r="G239" s="43">
        <v>44914</v>
      </c>
      <c r="H239" t="s">
        <v>529</v>
      </c>
      <c r="I239" s="43">
        <v>44915</v>
      </c>
      <c r="J239">
        <v>1</v>
      </c>
      <c r="K239">
        <v>1</v>
      </c>
      <c r="L239" t="s">
        <v>86</v>
      </c>
    </row>
    <row r="240" spans="1:12" x14ac:dyDescent="0.25">
      <c r="A240" t="s">
        <v>80</v>
      </c>
      <c r="B240" t="s">
        <v>81</v>
      </c>
      <c r="C240">
        <v>1604218922</v>
      </c>
      <c r="D240" t="s">
        <v>87</v>
      </c>
      <c r="E240" t="s">
        <v>83</v>
      </c>
      <c r="F240" t="s">
        <v>530</v>
      </c>
      <c r="G240" s="43">
        <v>44916</v>
      </c>
      <c r="H240" t="s">
        <v>531</v>
      </c>
      <c r="I240" s="43">
        <v>44922</v>
      </c>
      <c r="J240">
        <v>6</v>
      </c>
      <c r="K240">
        <v>4</v>
      </c>
      <c r="L240" t="s">
        <v>86</v>
      </c>
    </row>
    <row r="241" spans="1:12" x14ac:dyDescent="0.25">
      <c r="A241" t="s">
        <v>80</v>
      </c>
      <c r="B241" t="s">
        <v>81</v>
      </c>
      <c r="C241">
        <v>1604219822</v>
      </c>
      <c r="D241" t="s">
        <v>87</v>
      </c>
      <c r="E241" t="s">
        <v>124</v>
      </c>
      <c r="F241" t="s">
        <v>532</v>
      </c>
      <c r="G241" s="43">
        <v>44917</v>
      </c>
      <c r="H241" t="s">
        <v>533</v>
      </c>
      <c r="I241" s="43">
        <v>44918</v>
      </c>
      <c r="J241">
        <v>1</v>
      </c>
      <c r="K241">
        <v>1</v>
      </c>
      <c r="L241" t="s">
        <v>127</v>
      </c>
    </row>
    <row r="242" spans="1:12" x14ac:dyDescent="0.25">
      <c r="A242" t="s">
        <v>80</v>
      </c>
      <c r="B242" t="s">
        <v>159</v>
      </c>
      <c r="C242">
        <v>530046922</v>
      </c>
      <c r="D242" t="s">
        <v>119</v>
      </c>
      <c r="E242" t="s">
        <v>83</v>
      </c>
      <c r="F242" t="s">
        <v>534</v>
      </c>
      <c r="G242" s="43">
        <v>44917</v>
      </c>
      <c r="H242" t="s">
        <v>535</v>
      </c>
      <c r="I242" s="43">
        <v>44925</v>
      </c>
      <c r="J242">
        <v>8</v>
      </c>
      <c r="K242">
        <v>6</v>
      </c>
      <c r="L242" t="s">
        <v>86</v>
      </c>
    </row>
    <row r="243" spans="1:12" x14ac:dyDescent="0.25">
      <c r="A243" t="s">
        <v>80</v>
      </c>
      <c r="B243" t="s">
        <v>81</v>
      </c>
      <c r="C243">
        <v>1604240922</v>
      </c>
      <c r="D243" t="s">
        <v>119</v>
      </c>
      <c r="E243" t="s">
        <v>83</v>
      </c>
      <c r="F243" t="s">
        <v>536</v>
      </c>
      <c r="G243" s="43">
        <v>44920</v>
      </c>
      <c r="H243" t="s">
        <v>537</v>
      </c>
      <c r="I243" s="43">
        <v>44924</v>
      </c>
      <c r="J243">
        <v>4</v>
      </c>
      <c r="K243">
        <v>4</v>
      </c>
      <c r="L243" t="s">
        <v>86</v>
      </c>
    </row>
    <row r="244" spans="1:12" x14ac:dyDescent="0.25">
      <c r="A244" t="s">
        <v>80</v>
      </c>
      <c r="B244" t="s">
        <v>81</v>
      </c>
      <c r="C244">
        <v>1604248522</v>
      </c>
      <c r="D244" t="s">
        <v>87</v>
      </c>
      <c r="E244" t="s">
        <v>83</v>
      </c>
      <c r="F244" t="s">
        <v>538</v>
      </c>
      <c r="G244" s="43">
        <v>44921</v>
      </c>
      <c r="J244">
        <v>0</v>
      </c>
      <c r="K244">
        <v>0</v>
      </c>
      <c r="L244" t="s">
        <v>283</v>
      </c>
    </row>
    <row r="245" spans="1:12" x14ac:dyDescent="0.25">
      <c r="A245" t="s">
        <v>80</v>
      </c>
      <c r="B245" t="s">
        <v>81</v>
      </c>
      <c r="C245">
        <v>1604262322</v>
      </c>
      <c r="D245" t="s">
        <v>119</v>
      </c>
      <c r="E245" t="s">
        <v>83</v>
      </c>
      <c r="F245" t="s">
        <v>539</v>
      </c>
      <c r="G245" s="43">
        <v>44922</v>
      </c>
      <c r="J245">
        <v>0</v>
      </c>
      <c r="K245">
        <v>0</v>
      </c>
      <c r="L245" t="s">
        <v>283</v>
      </c>
    </row>
    <row r="246" spans="1:12" x14ac:dyDescent="0.25">
      <c r="A246" t="s">
        <v>80</v>
      </c>
      <c r="B246" t="s">
        <v>81</v>
      </c>
      <c r="C246">
        <v>1604260822</v>
      </c>
      <c r="D246" t="s">
        <v>82</v>
      </c>
      <c r="E246" t="s">
        <v>83</v>
      </c>
      <c r="F246" t="s">
        <v>540</v>
      </c>
      <c r="G246" s="43">
        <v>44922</v>
      </c>
      <c r="J246">
        <v>0</v>
      </c>
      <c r="K246">
        <v>0</v>
      </c>
      <c r="L246" t="s">
        <v>283</v>
      </c>
    </row>
    <row r="247" spans="1:12" x14ac:dyDescent="0.25">
      <c r="A247" t="s">
        <v>80</v>
      </c>
      <c r="B247" t="s">
        <v>81</v>
      </c>
      <c r="C247">
        <v>1604253422</v>
      </c>
      <c r="D247" t="s">
        <v>87</v>
      </c>
      <c r="E247" t="s">
        <v>83</v>
      </c>
      <c r="F247" t="s">
        <v>541</v>
      </c>
      <c r="G247" s="43">
        <v>44922</v>
      </c>
      <c r="J247">
        <v>0</v>
      </c>
      <c r="K247">
        <v>0</v>
      </c>
      <c r="L247" t="s">
        <v>283</v>
      </c>
    </row>
    <row r="248" spans="1:12" x14ac:dyDescent="0.25">
      <c r="A248" t="s">
        <v>80</v>
      </c>
      <c r="B248" t="s">
        <v>81</v>
      </c>
      <c r="C248">
        <v>1604264122</v>
      </c>
      <c r="D248" t="s">
        <v>87</v>
      </c>
      <c r="E248" t="s">
        <v>83</v>
      </c>
      <c r="F248" t="s">
        <v>542</v>
      </c>
      <c r="G248" s="43">
        <v>44922</v>
      </c>
      <c r="H248" t="s">
        <v>543</v>
      </c>
      <c r="I248" s="43">
        <v>44924</v>
      </c>
      <c r="J248">
        <v>2</v>
      </c>
      <c r="K248">
        <v>2</v>
      </c>
      <c r="L248" t="s">
        <v>86</v>
      </c>
    </row>
    <row r="249" spans="1:12" x14ac:dyDescent="0.25">
      <c r="A249" t="s">
        <v>80</v>
      </c>
      <c r="B249" t="s">
        <v>81</v>
      </c>
      <c r="C249">
        <v>1604276922</v>
      </c>
      <c r="D249" t="s">
        <v>82</v>
      </c>
      <c r="E249" t="s">
        <v>83</v>
      </c>
      <c r="F249" t="s">
        <v>544</v>
      </c>
      <c r="G249" s="43">
        <v>44923</v>
      </c>
      <c r="J249">
        <v>0</v>
      </c>
      <c r="K249">
        <v>0</v>
      </c>
      <c r="L249" t="s">
        <v>283</v>
      </c>
    </row>
    <row r="250" spans="1:12" x14ac:dyDescent="0.25">
      <c r="A250" t="s">
        <v>80</v>
      </c>
      <c r="B250" t="s">
        <v>81</v>
      </c>
      <c r="C250">
        <v>1604285022</v>
      </c>
      <c r="D250" t="s">
        <v>119</v>
      </c>
      <c r="E250" t="s">
        <v>83</v>
      </c>
      <c r="F250" t="s">
        <v>545</v>
      </c>
      <c r="G250" s="43">
        <v>44924</v>
      </c>
      <c r="J250">
        <v>0</v>
      </c>
      <c r="K250">
        <v>0</v>
      </c>
      <c r="L250" t="s">
        <v>283</v>
      </c>
    </row>
    <row r="251" spans="1:12" x14ac:dyDescent="0.25">
      <c r="A251" t="s">
        <v>80</v>
      </c>
      <c r="B251" t="s">
        <v>81</v>
      </c>
      <c r="C251">
        <v>1604283522</v>
      </c>
      <c r="D251" t="s">
        <v>87</v>
      </c>
      <c r="E251" t="s">
        <v>83</v>
      </c>
      <c r="F251" t="s">
        <v>546</v>
      </c>
      <c r="G251" s="43">
        <v>44924</v>
      </c>
      <c r="J251">
        <v>0</v>
      </c>
      <c r="K251">
        <v>0</v>
      </c>
      <c r="L251" t="s">
        <v>283</v>
      </c>
    </row>
    <row r="252" spans="1:12" x14ac:dyDescent="0.25">
      <c r="A252" t="s">
        <v>80</v>
      </c>
      <c r="B252" t="s">
        <v>81</v>
      </c>
      <c r="C252">
        <v>1604285422</v>
      </c>
      <c r="D252" t="s">
        <v>119</v>
      </c>
      <c r="E252" t="s">
        <v>83</v>
      </c>
      <c r="F252" t="s">
        <v>547</v>
      </c>
      <c r="G252" s="43">
        <v>44924</v>
      </c>
      <c r="J252">
        <v>0</v>
      </c>
      <c r="K252">
        <v>0</v>
      </c>
      <c r="L252" t="s">
        <v>283</v>
      </c>
    </row>
    <row r="253" spans="1:12" x14ac:dyDescent="0.25">
      <c r="A253" t="s">
        <v>80</v>
      </c>
      <c r="B253" t="s">
        <v>81</v>
      </c>
      <c r="C253">
        <v>1604291622</v>
      </c>
      <c r="D253" t="s">
        <v>82</v>
      </c>
      <c r="E253" t="s">
        <v>83</v>
      </c>
      <c r="F253" t="s">
        <v>548</v>
      </c>
      <c r="G253" s="43">
        <v>44926</v>
      </c>
      <c r="J253">
        <v>0</v>
      </c>
      <c r="K253">
        <v>0</v>
      </c>
      <c r="L253" t="s">
        <v>283</v>
      </c>
    </row>
    <row r="254" spans="1:12" x14ac:dyDescent="0.25">
      <c r="A254" t="s">
        <v>80</v>
      </c>
      <c r="B254" t="s">
        <v>81</v>
      </c>
      <c r="C254">
        <v>1604291822</v>
      </c>
      <c r="D254" t="s">
        <v>82</v>
      </c>
      <c r="E254" t="s">
        <v>83</v>
      </c>
      <c r="F254" t="s">
        <v>549</v>
      </c>
      <c r="G254" s="43">
        <v>44926</v>
      </c>
      <c r="J254">
        <v>0</v>
      </c>
      <c r="K254">
        <v>0</v>
      </c>
      <c r="L254" t="s">
        <v>283</v>
      </c>
    </row>
  </sheetData>
  <autoFilter ref="A1:L254" xr:uid="{E551CE66-1CF5-4D60-8E24-57C4B77D3E3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del Indicador</vt:lpstr>
      <vt:lpstr>Descriptor-Homologación </vt:lpstr>
      <vt:lpstr>BBDD Reclamos Respondidos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spensiones</dc:creator>
  <cp:lastModifiedBy>Elizabeth Heredia</cp:lastModifiedBy>
  <cp:lastPrinted>2022-05-06T17:00:46Z</cp:lastPrinted>
  <dcterms:created xsi:type="dcterms:W3CDTF">2019-07-09T13:02:35Z</dcterms:created>
  <dcterms:modified xsi:type="dcterms:W3CDTF">2023-01-04T23:44:25Z</dcterms:modified>
</cp:coreProperties>
</file>