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fe8a316c2acec29f/Escritorio/3 Control de Gestión/PMG Reclamos Respondidos/"/>
    </mc:Choice>
  </mc:AlternateContent>
  <xr:revisionPtr revIDLastSave="35" documentId="8_{DBC8DBC4-B933-4E30-9C83-9A79AF1B39E9}" xr6:coauthVersionLast="47" xr6:coauthVersionMax="47" xr10:uidLastSave="{D6671EE1-6D51-47C0-A578-888AC2BCDA90}"/>
  <bookViews>
    <workbookView xWindow="-108" yWindow="-108" windowWidth="23256" windowHeight="12456" tabRatio="893" activeTab="2" xr2:uid="{00000000-000D-0000-FFFF-FFFF00000000}"/>
  </bookViews>
  <sheets>
    <sheet name="Reporte" sheetId="4" r:id="rId1"/>
    <sheet name="Reclamos" sheetId="6" r:id="rId2"/>
    <sheet name="Tabla de Homologación y Notas" sheetId="3" r:id="rId3"/>
  </sheets>
  <definedNames>
    <definedName name="_xlnm._FilterDatabase" localSheetId="1" hidden="1">Reclamos!$A$1:$F$100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6" i="4" l="1"/>
  <c r="B16" i="4"/>
  <c r="D15" i="4"/>
  <c r="C15" i="4"/>
  <c r="B15" i="4"/>
  <c r="D6" i="4"/>
  <c r="B7" i="4"/>
  <c r="C7" i="4"/>
  <c r="D7" i="4" l="1"/>
  <c r="B8" i="4"/>
  <c r="B9" i="4" s="1"/>
  <c r="B10" i="4" s="1"/>
  <c r="B11" i="4" s="1"/>
  <c r="B12" i="4" s="1"/>
  <c r="B13" i="4" s="1"/>
  <c r="B14" i="4" s="1"/>
  <c r="C8" i="4"/>
  <c r="C9" i="4" l="1"/>
  <c r="D8" i="4"/>
  <c r="D9" i="4" l="1"/>
  <c r="C10" i="4"/>
  <c r="C11" i="4" l="1"/>
  <c r="C12" i="4" s="1"/>
  <c r="D10" i="4"/>
  <c r="D11" i="4" l="1"/>
  <c r="D12" i="4"/>
  <c r="C13" i="4"/>
  <c r="D13" i="4" l="1"/>
  <c r="C14" i="4"/>
  <c r="D14" i="4" l="1"/>
  <c r="D16" i="4"/>
</calcChain>
</file>

<file path=xl/sharedStrings.xml><?xml version="1.0" encoding="utf-8"?>
<sst xmlns="http://schemas.openxmlformats.org/spreadsheetml/2006/main" count="466" uniqueCount="161">
  <si>
    <t>Número de reclamos recibidos al año t</t>
  </si>
  <si>
    <t>Número de reclamos respondidos en año t</t>
  </si>
  <si>
    <t xml:space="preserve">% de Reclamos respondidos en año t </t>
  </si>
  <si>
    <t>Enero</t>
  </si>
  <si>
    <t>Febrero</t>
  </si>
  <si>
    <t>Marzo</t>
  </si>
  <si>
    <t>Abril</t>
  </si>
  <si>
    <t>Mayo</t>
  </si>
  <si>
    <t>Junio</t>
  </si>
  <si>
    <t>TOTAL</t>
  </si>
  <si>
    <t>N° de Solicitud</t>
  </si>
  <si>
    <t>Tema</t>
  </si>
  <si>
    <t>Fecha real de atención</t>
  </si>
  <si>
    <t>Fecha de modificación</t>
  </si>
  <si>
    <t>Título de caso</t>
  </si>
  <si>
    <t>Estado</t>
  </si>
  <si>
    <t>INE-62155-X3W7S3</t>
  </si>
  <si>
    <t>Multas</t>
  </si>
  <si>
    <t>Resuelto</t>
  </si>
  <si>
    <t>INE-62322-T0W9J8</t>
  </si>
  <si>
    <t>INE-62450-H8H0M7</t>
  </si>
  <si>
    <t>Información sobre aplicación de encuestas</t>
  </si>
  <si>
    <t>INE-62878-H8F0L3</t>
  </si>
  <si>
    <t>Información del Personal del INE que visita su hogar o establecimiento</t>
  </si>
  <si>
    <t>INE-62885-H7L5N3</t>
  </si>
  <si>
    <t>Temas relacionados al llenado de encuesta INE</t>
  </si>
  <si>
    <t>INE-62891-Q6X2B5</t>
  </si>
  <si>
    <t>INE-63017-J0F4P5</t>
  </si>
  <si>
    <t>INE-63054-Y1K6R4</t>
  </si>
  <si>
    <t>Otros</t>
  </si>
  <si>
    <t>INE-63069-S7Z0Y5</t>
  </si>
  <si>
    <t>INE-63070-M8J9Z7</t>
  </si>
  <si>
    <t>INE-63370-G1N4B5</t>
  </si>
  <si>
    <t>INE-63387-Y5D2P9</t>
  </si>
  <si>
    <t>INE-63403-R2N4M5</t>
  </si>
  <si>
    <t>INE-63514-F4N9G8</t>
  </si>
  <si>
    <t>INE-63515-H6G4T2</t>
  </si>
  <si>
    <t>INE-63516-S7F0M3</t>
  </si>
  <si>
    <t>INE-63517-L1R1Q8</t>
  </si>
  <si>
    <t>INE-63518-W9H8S8</t>
  </si>
  <si>
    <t>INE-63519-J7V4B8</t>
  </si>
  <si>
    <t>INE-63590-W5C2P2</t>
  </si>
  <si>
    <t>Información estadística</t>
  </si>
  <si>
    <t>INE-63605-V1P8S1</t>
  </si>
  <si>
    <t>INE-63690-K7R3D3</t>
  </si>
  <si>
    <t>INE-63779-J9B4X1</t>
  </si>
  <si>
    <t>INE-63878-V8B3H3</t>
  </si>
  <si>
    <t>INE-64032-P7T8Y5</t>
  </si>
  <si>
    <t>Verificación sobre vacantes en el INE</t>
  </si>
  <si>
    <t>INE-64136-Z0M8J7</t>
  </si>
  <si>
    <t>Información administrativa INE</t>
  </si>
  <si>
    <t>INE-64155-D8M2G0</t>
  </si>
  <si>
    <t>INE-64156-X5B0Q5</t>
  </si>
  <si>
    <t>INE-64185-G7K1L2</t>
  </si>
  <si>
    <t>Centro de Documentación (Biblioteca del INE)</t>
  </si>
  <si>
    <t>INE-64186-T4P1H3</t>
  </si>
  <si>
    <t>INE-64231-V1W7H7</t>
  </si>
  <si>
    <t>INE-64785-Y2T1L6</t>
  </si>
  <si>
    <t>INE-64797-X1R1Q7</t>
  </si>
  <si>
    <t>INE-65203-X6S7D0</t>
  </si>
  <si>
    <t>INE-65230-X7V6Q0</t>
  </si>
  <si>
    <t>INE-65366-V8G7K4</t>
  </si>
  <si>
    <t>INE-65567-H4Z0K1</t>
  </si>
  <si>
    <t>INE-65698-B2L6W5</t>
  </si>
  <si>
    <t>INE-65699-D3N1V0</t>
  </si>
  <si>
    <t>INE-65741-J4Q6P6</t>
  </si>
  <si>
    <t>INE-65742-R1X3C5</t>
  </si>
  <si>
    <t>INE-65743-S6V1D3</t>
  </si>
  <si>
    <t>INE-65744-G0B8Z5</t>
  </si>
  <si>
    <t>INE-65745-R5D4Q6</t>
  </si>
  <si>
    <t>INE-65746-P9X0S1</t>
  </si>
  <si>
    <t>INE-65747-P0J1T0</t>
  </si>
  <si>
    <t>INE-65748-J6N6Q8</t>
  </si>
  <si>
    <t>INE-65855-J0V6T1</t>
  </si>
  <si>
    <t>INE-65909-V1B3C1</t>
  </si>
  <si>
    <t>INE-66139-Z7C8W1</t>
  </si>
  <si>
    <t>INE-66242-C6K9T2</t>
  </si>
  <si>
    <t>INE-66277-N2L7F1</t>
  </si>
  <si>
    <t>INE-66293-W8D4M8</t>
  </si>
  <si>
    <t>INE-66432-L4T6W8</t>
  </si>
  <si>
    <t>INE-66435-L6M8P3</t>
  </si>
  <si>
    <t>INE-66732-Z0C5D0</t>
  </si>
  <si>
    <t>INE-66968-N1X5K3</t>
  </si>
  <si>
    <t>Activo</t>
  </si>
  <si>
    <t>INE-67061-Q4R1N4</t>
  </si>
  <si>
    <t>Tabla de Homologación y Notas</t>
  </si>
  <si>
    <t>Medio de Verificación</t>
  </si>
  <si>
    <t xml:space="preserve">Homologación MV DS N° 465/2021 </t>
  </si>
  <si>
    <t>Observaciones</t>
  </si>
  <si>
    <t>COLUMNA A</t>
  </si>
  <si>
    <t>Codigo único de identificación (ID) del reclamo</t>
  </si>
  <si>
    <t>COLUMNA B</t>
  </si>
  <si>
    <t>Actuaciones, atenciones o productos (bienes y/o servicios) que aplica</t>
  </si>
  <si>
    <t>Subcategorías Columna B</t>
  </si>
  <si>
    <t>Censo</t>
  </si>
  <si>
    <t xml:space="preserve">Productos </t>
  </si>
  <si>
    <t>Atenciones</t>
  </si>
  <si>
    <t>No aplica</t>
  </si>
  <si>
    <t>Actuaciones</t>
  </si>
  <si>
    <t>COLUMNA C</t>
  </si>
  <si>
    <t>Fecha de ingreso</t>
  </si>
  <si>
    <t>COLUMNA D</t>
  </si>
  <si>
    <t>Fecha de respuesta</t>
  </si>
  <si>
    <t>COLUMNA E</t>
  </si>
  <si>
    <t xml:space="preserve">N° de oficio o identificación del documento en que se contiene la respuesta </t>
  </si>
  <si>
    <t>COLUMNA F</t>
  </si>
  <si>
    <t>Estado del reclamo</t>
  </si>
  <si>
    <t>Subcategorías Columna F</t>
  </si>
  <si>
    <t xml:space="preserve">Ingresado </t>
  </si>
  <si>
    <t>En análisis</t>
  </si>
  <si>
    <t>Respondido</t>
  </si>
  <si>
    <t>Desistido</t>
  </si>
  <si>
    <t>Derivado</t>
  </si>
  <si>
    <t>INE-67197-F4X7B8</t>
  </si>
  <si>
    <t>INE-67291-T8H1N3</t>
  </si>
  <si>
    <t>INE-67352-H8B7K9</t>
  </si>
  <si>
    <t>Bases de datos</t>
  </si>
  <si>
    <t>INE-67484-F6V7Z6</t>
  </si>
  <si>
    <t>INE-67640-X3C1S4</t>
  </si>
  <si>
    <t>INE-67698-W1L9Z3</t>
  </si>
  <si>
    <t>INE-67699-P5V7F1</t>
  </si>
  <si>
    <t>INE-67700-H7L6W0</t>
  </si>
  <si>
    <t>INE-67701-P6H8M2</t>
  </si>
  <si>
    <t>INE-67702-X0B5Z1</t>
  </si>
  <si>
    <t>INE-67703-F0B4N6</t>
  </si>
  <si>
    <t>INE-67704-C5Y8G3</t>
  </si>
  <si>
    <t>INE-67705-M4X6G0</t>
  </si>
  <si>
    <t>INE-67706-Q9G6Q6</t>
  </si>
  <si>
    <t>INE-67707-Y2N0Y6</t>
  </si>
  <si>
    <t>INE-67708-L7H5D8</t>
  </si>
  <si>
    <t>INE-67780-L3G0V4</t>
  </si>
  <si>
    <t>INE-67782-G4T2F8</t>
  </si>
  <si>
    <t>INE-67783-F0Y2T6</t>
  </si>
  <si>
    <t>INE-67784-G0R0V1</t>
  </si>
  <si>
    <t>INE-67824-Z1Y0Q7</t>
  </si>
  <si>
    <t>INE-67909-Z5Y3N1</t>
  </si>
  <si>
    <t>INE-67949-B4C0L9</t>
  </si>
  <si>
    <t>INE-68281-R8L2J7</t>
  </si>
  <si>
    <t>INE-68282-K6T4P2</t>
  </si>
  <si>
    <t>INE-68462-N7B5X4</t>
  </si>
  <si>
    <t>Julio</t>
  </si>
  <si>
    <t>Años anteriores</t>
  </si>
  <si>
    <t xml:space="preserve">Agosto </t>
  </si>
  <si>
    <t>Septiembre</t>
  </si>
  <si>
    <t>Mes</t>
  </si>
  <si>
    <t>INE-68550-M1F7P0</t>
  </si>
  <si>
    <t>INE-68555-C1P6V3</t>
  </si>
  <si>
    <t>INE-68870-Q9B7S7</t>
  </si>
  <si>
    <t>INE-68889-C1Y4T3</t>
  </si>
  <si>
    <t>INE-69124-Y8Z2Y3</t>
  </si>
  <si>
    <t>INE-69206-V3V2X0</t>
  </si>
  <si>
    <t>INE-69513-J6G3B2</t>
  </si>
  <si>
    <t>INE-69952-G7V8L8</t>
  </si>
  <si>
    <t>INE-70017-N7Q0S2</t>
  </si>
  <si>
    <t>INE-70112-Q6L5R5</t>
  </si>
  <si>
    <t>INE-70279-T6F5R9</t>
  </si>
  <si>
    <t>Octubre</t>
  </si>
  <si>
    <t>INE-70539-K6C0T6</t>
  </si>
  <si>
    <t>INE-70778-F4J9X2</t>
  </si>
  <si>
    <t>INE-70902-N0L4W5</t>
  </si>
  <si>
    <t>INE-71209-Y6Y2T2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</si>
</sst>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0"/>
      <name val="Calibri"/>
      <family val="2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rgb="FF212121"/>
      <name val="Calibri Light"/>
      <family val="2"/>
    </font>
    <font>
      <sz val="9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69">
    <xf numFmtId="0" fontId="0" fillId="0" borderId="0" xfId="0"/>
    <xf numFmtId="0" fontId="2" fillId="3" borderId="3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left" vertical="center" wrapText="1"/>
    </xf>
    <xf numFmtId="0" fontId="2" fillId="3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right" vertical="center" wrapText="1"/>
    </xf>
    <xf numFmtId="0" fontId="3" fillId="5" borderId="8" xfId="0" applyFont="1" applyFill="1" applyBorder="1" applyAlignment="1">
      <alignment horizontal="center"/>
    </xf>
    <xf numFmtId="0" fontId="0" fillId="0" borderId="1" xfId="0" applyBorder="1"/>
    <xf numFmtId="0" fontId="4" fillId="0" borderId="11" xfId="0" applyFont="1" applyBorder="1" applyAlignment="1">
      <alignment horizontal="right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0" borderId="10" xfId="0" applyFont="1" applyBorder="1" applyAlignment="1">
      <alignment horizontal="right"/>
    </xf>
    <xf numFmtId="0" fontId="4" fillId="0" borderId="2" xfId="0" applyFont="1" applyBorder="1" applyAlignment="1">
      <alignment horizontal="right"/>
    </xf>
    <xf numFmtId="0" fontId="0" fillId="0" borderId="0" xfId="0" applyAlignment="1">
      <alignment horizontal="center"/>
    </xf>
    <xf numFmtId="0" fontId="3" fillId="5" borderId="7" xfId="0" applyFont="1" applyFill="1" applyBorder="1" applyAlignment="1">
      <alignment horizontal="center"/>
    </xf>
    <xf numFmtId="0" fontId="1" fillId="0" borderId="4" xfId="0" applyFont="1" applyBorder="1" applyAlignment="1">
      <alignment horizontal="right" vertical="center" wrapText="1"/>
    </xf>
    <xf numFmtId="14" fontId="3" fillId="5" borderId="8" xfId="0" applyNumberFormat="1" applyFont="1" applyFill="1" applyBorder="1" applyAlignment="1">
      <alignment horizontal="center"/>
    </xf>
    <xf numFmtId="14" fontId="0" fillId="0" borderId="0" xfId="0" applyNumberFormat="1" applyAlignment="1">
      <alignment horizontal="center"/>
    </xf>
    <xf numFmtId="0" fontId="1" fillId="0" borderId="1" xfId="0" applyFont="1" applyBorder="1" applyAlignment="1">
      <alignment horizontal="right" vertical="center" wrapText="1"/>
    </xf>
    <xf numFmtId="0" fontId="7" fillId="0" borderId="0" xfId="0" applyFont="1" applyAlignment="1">
      <alignment horizontal="left" vertical="center" indent="1"/>
    </xf>
    <xf numFmtId="0" fontId="0" fillId="0" borderId="1" xfId="0" applyBorder="1" applyAlignment="1">
      <alignment horizontal="right"/>
    </xf>
    <xf numFmtId="0" fontId="0" fillId="0" borderId="10" xfId="0" applyBorder="1" applyAlignment="1">
      <alignment horizontal="right" vertical="center"/>
    </xf>
    <xf numFmtId="0" fontId="4" fillId="0" borderId="10" xfId="0" applyFont="1" applyBorder="1" applyAlignment="1">
      <alignment horizontal="right" vertical="center"/>
    </xf>
    <xf numFmtId="0" fontId="1" fillId="4" borderId="10" xfId="0" applyFont="1" applyFill="1" applyBorder="1" applyAlignment="1">
      <alignment horizontal="right" vertical="center" wrapText="1"/>
    </xf>
    <xf numFmtId="0" fontId="0" fillId="0" borderId="11" xfId="0" applyBorder="1" applyAlignment="1">
      <alignment horizontal="right"/>
    </xf>
    <xf numFmtId="0" fontId="0" fillId="0" borderId="13" xfId="0" applyBorder="1"/>
    <xf numFmtId="0" fontId="4" fillId="0" borderId="14" xfId="0" applyFont="1" applyBorder="1" applyAlignment="1">
      <alignment horizontal="right"/>
    </xf>
    <xf numFmtId="0" fontId="4" fillId="0" borderId="12" xfId="0" applyFont="1" applyBorder="1" applyAlignment="1">
      <alignment horizontal="right"/>
    </xf>
    <xf numFmtId="0" fontId="4" fillId="0" borderId="15" xfId="0" applyFont="1" applyBorder="1" applyAlignment="1">
      <alignment horizontal="right"/>
    </xf>
    <xf numFmtId="0" fontId="1" fillId="4" borderId="2" xfId="0" applyFont="1" applyFill="1" applyBorder="1" applyAlignment="1">
      <alignment vertical="center" wrapText="1"/>
    </xf>
    <xf numFmtId="0" fontId="0" fillId="7" borderId="0" xfId="0" applyFill="1"/>
    <xf numFmtId="0" fontId="8" fillId="0" borderId="16" xfId="0" applyFont="1" applyBorder="1" applyAlignment="1">
      <alignment horizontal="left" vertical="center"/>
    </xf>
    <xf numFmtId="0" fontId="3" fillId="5" borderId="8" xfId="0" applyFont="1" applyFill="1" applyBorder="1" applyAlignment="1">
      <alignment horizontal="left"/>
    </xf>
    <xf numFmtId="0" fontId="0" fillId="0" borderId="0" xfId="0" applyAlignment="1">
      <alignment horizontal="left"/>
    </xf>
    <xf numFmtId="49" fontId="9" fillId="6" borderId="8" xfId="0" applyNumberFormat="1" applyFont="1" applyFill="1" applyBorder="1"/>
    <xf numFmtId="49" fontId="9" fillId="0" borderId="8" xfId="0" applyNumberFormat="1" applyFont="1" applyBorder="1"/>
    <xf numFmtId="14" fontId="9" fillId="6" borderId="8" xfId="0" applyNumberFormat="1" applyFont="1" applyFill="1" applyBorder="1" applyAlignment="1">
      <alignment horizontal="center"/>
    </xf>
    <xf numFmtId="14" fontId="9" fillId="0" borderId="8" xfId="0" applyNumberFormat="1" applyFont="1" applyBorder="1" applyAlignment="1">
      <alignment horizontal="center"/>
    </xf>
    <xf numFmtId="49" fontId="9" fillId="6" borderId="8" xfId="0" applyNumberFormat="1" applyFont="1" applyFill="1" applyBorder="1" applyAlignment="1">
      <alignment horizontal="center"/>
    </xf>
    <xf numFmtId="49" fontId="9" fillId="0" borderId="8" xfId="0" applyNumberFormat="1" applyFont="1" applyBorder="1" applyAlignment="1">
      <alignment horizontal="center"/>
    </xf>
    <xf numFmtId="49" fontId="9" fillId="6" borderId="7" xfId="0" applyNumberFormat="1" applyFont="1" applyFill="1" applyBorder="1" applyAlignment="1">
      <alignment horizontal="center"/>
    </xf>
    <xf numFmtId="49" fontId="9" fillId="0" borderId="7" xfId="0" applyNumberFormat="1" applyFont="1" applyBorder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9" fontId="1" fillId="0" borderId="1" xfId="1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9" fontId="2" fillId="3" borderId="1" xfId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49" fontId="10" fillId="6" borderId="8" xfId="0" applyNumberFormat="1" applyFont="1" applyFill="1" applyBorder="1"/>
    <xf numFmtId="49" fontId="10" fillId="0" borderId="8" xfId="0" applyNumberFormat="1" applyFont="1" applyBorder="1"/>
    <xf numFmtId="49" fontId="10" fillId="6" borderId="7" xfId="0" applyNumberFormat="1" applyFont="1" applyFill="1" applyBorder="1" applyAlignment="1">
      <alignment horizontal="center"/>
    </xf>
    <xf numFmtId="49" fontId="10" fillId="0" borderId="7" xfId="0" applyNumberFormat="1" applyFont="1" applyBorder="1" applyAlignment="1">
      <alignment horizontal="center"/>
    </xf>
    <xf numFmtId="49" fontId="10" fillId="6" borderId="8" xfId="0" applyNumberFormat="1" applyFont="1" applyFill="1" applyBorder="1" applyAlignment="1">
      <alignment horizontal="center"/>
    </xf>
    <xf numFmtId="49" fontId="10" fillId="0" borderId="8" xfId="0" applyNumberFormat="1" applyFont="1" applyBorder="1" applyAlignment="1">
      <alignment horizontal="center"/>
    </xf>
    <xf numFmtId="14" fontId="10" fillId="6" borderId="8" xfId="0" applyNumberFormat="1" applyFont="1" applyFill="1" applyBorder="1" applyAlignment="1">
      <alignment horizontal="center"/>
    </xf>
    <xf numFmtId="14" fontId="10" fillId="0" borderId="8" xfId="0" applyNumberFormat="1" applyFont="1" applyBorder="1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4" fillId="0" borderId="9" xfId="0" applyFont="1" applyBorder="1" applyAlignment="1">
      <alignment horizontal="center"/>
    </xf>
    <xf numFmtId="0" fontId="4" fillId="0" borderId="14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right" vertical="center"/>
    </xf>
    <xf numFmtId="0" fontId="1" fillId="4" borderId="10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right" vertical="center"/>
    </xf>
    <xf numFmtId="0" fontId="4" fillId="0" borderId="11" xfId="0" applyFont="1" applyBorder="1" applyAlignment="1">
      <alignment horizontal="right" vertical="center"/>
    </xf>
    <xf numFmtId="0" fontId="4" fillId="0" borderId="2" xfId="0" applyFont="1" applyBorder="1" applyAlignment="1">
      <alignment horizontal="right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3.xml"/><Relationship Id="rId5" Type="http://schemas.openxmlformats.org/officeDocument/2006/relationships/styles" Target="styles.xml"/><Relationship Id="rId10" Type="http://schemas.openxmlformats.org/officeDocument/2006/relationships/customXml" Target="../customXml/item2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2</xdr:rowOff>
    </xdr:from>
    <xdr:to>
      <xdr:col>4</xdr:col>
      <xdr:colOff>0</xdr:colOff>
      <xdr:row>1</xdr:row>
      <xdr:rowOff>2573983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76E3A186-5732-483A-B4FA-9F4CCCFD792E}"/>
            </a:ext>
          </a:extLst>
        </xdr:cNvPr>
        <xdr:cNvSpPr txBox="1"/>
      </xdr:nvSpPr>
      <xdr:spPr>
        <a:xfrm>
          <a:off x="0" y="182219"/>
          <a:ext cx="9334500" cy="2573981"/>
        </a:xfrm>
        <a:prstGeom prst="rect">
          <a:avLst/>
        </a:prstGeom>
        <a:solidFill>
          <a:schemeClr val="accen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es-CL" sz="4400">
            <a:latin typeface="helvetica" pitchFamily="34" charset="0"/>
            <a:cs typeface="helvetica" pitchFamily="34" charset="0"/>
          </a:endParaRPr>
        </a:p>
        <a:p>
          <a:endParaRPr lang="es-CL" sz="1100"/>
        </a:p>
        <a:p>
          <a:endParaRPr lang="es-CL" sz="1100"/>
        </a:p>
      </xdr:txBody>
    </xdr:sp>
    <xdr:clientData/>
  </xdr:twoCellAnchor>
  <xdr:oneCellAnchor>
    <xdr:from>
      <xdr:col>1</xdr:col>
      <xdr:colOff>11767</xdr:colOff>
      <xdr:row>1</xdr:row>
      <xdr:rowOff>191320</xdr:rowOff>
    </xdr:from>
    <xdr:ext cx="6836708" cy="456380"/>
    <xdr:sp macro="" textlink="">
      <xdr:nvSpPr>
        <xdr:cNvPr id="4" name="4 Rectángulo">
          <a:extLst>
            <a:ext uri="{FF2B5EF4-FFF2-40B4-BE49-F238E27FC236}">
              <a16:creationId xmlns:a16="http://schemas.microsoft.com/office/drawing/2014/main" id="{09472496-0A5E-4059-BBAF-5DF9C0918385}"/>
            </a:ext>
          </a:extLst>
        </xdr:cNvPr>
        <xdr:cNvSpPr/>
      </xdr:nvSpPr>
      <xdr:spPr>
        <a:xfrm>
          <a:off x="1086187" y="374200"/>
          <a:ext cx="6836708" cy="456380"/>
        </a:xfrm>
        <a:prstGeom prst="rect">
          <a:avLst/>
        </a:prstGeom>
        <a:noFill/>
      </xdr:spPr>
      <xdr:txBody>
        <a:bodyPr wrap="square" lIns="91440" tIns="45720" rIns="91440" bIns="45720" anchor="ctr">
          <a:noAutofit/>
        </a:bodyPr>
        <a:lstStyle/>
        <a:p>
          <a:pPr algn="ctr"/>
          <a:r>
            <a:rPr lang="es-CL" sz="24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  <a:latin typeface="+mn-lt"/>
              <a:cs typeface="helvetica" pitchFamily="34" charset="0"/>
            </a:rPr>
            <a:t>Reporte PMG/MEI/MAG Reclamos Respondidos 2022 </a:t>
          </a:r>
          <a:endParaRPr lang="es-CL" sz="2400" b="0" cap="none" spc="0">
            <a:ln w="18415" cmpd="sng">
              <a:solidFill>
                <a:srgbClr val="FFFFFF"/>
              </a:solidFill>
              <a:prstDash val="solid"/>
            </a:ln>
            <a:solidFill>
              <a:srgbClr val="FFFFFF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  <a:latin typeface="+mn-lt"/>
          </a:endParaRPr>
        </a:p>
      </xdr:txBody>
    </xdr:sp>
    <xdr:clientData/>
  </xdr:oneCellAnchor>
  <xdr:twoCellAnchor>
    <xdr:from>
      <xdr:col>1</xdr:col>
      <xdr:colOff>124810</xdr:colOff>
      <xdr:row>1</xdr:row>
      <xdr:rowOff>721658</xdr:rowOff>
    </xdr:from>
    <xdr:to>
      <xdr:col>3</xdr:col>
      <xdr:colOff>2352675</xdr:colOff>
      <xdr:row>1</xdr:row>
      <xdr:rowOff>2381250</xdr:rowOff>
    </xdr:to>
    <xdr:sp macro="" textlink="">
      <xdr:nvSpPr>
        <xdr:cNvPr id="5" name="25 CuadroTexto">
          <a:extLst>
            <a:ext uri="{FF2B5EF4-FFF2-40B4-BE49-F238E27FC236}">
              <a16:creationId xmlns:a16="http://schemas.microsoft.com/office/drawing/2014/main" id="{02F64EF9-A86D-4886-B666-72F4DAE5ECED}"/>
            </a:ext>
          </a:extLst>
        </xdr:cNvPr>
        <xdr:cNvSpPr txBox="1"/>
      </xdr:nvSpPr>
      <xdr:spPr>
        <a:xfrm>
          <a:off x="1199230" y="904538"/>
          <a:ext cx="7805705" cy="1659592"/>
        </a:xfrm>
        <a:prstGeom prst="rect">
          <a:avLst/>
        </a:prstGeom>
        <a:solidFill>
          <a:schemeClr val="lt1"/>
        </a:solidFill>
        <a:ln w="9525" cmpd="sng"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CL" sz="1100">
              <a:latin typeface="+mn-lt"/>
            </a:rPr>
            <a:t>SERVICIO:			Instituto</a:t>
          </a:r>
          <a:r>
            <a:rPr lang="es-CL" sz="1100" baseline="0">
              <a:latin typeface="+mn-lt"/>
            </a:rPr>
            <a:t> Nacional de Estadísticas INE</a:t>
          </a:r>
          <a:r>
            <a:rPr lang="es-CL" sz="1100">
              <a:latin typeface="+mn-lt"/>
            </a:rPr>
            <a:t>                                                            </a:t>
          </a:r>
        </a:p>
        <a:p>
          <a:endParaRPr lang="es-CL" sz="1100">
            <a:latin typeface="+mn-lt"/>
          </a:endParaRPr>
        </a:p>
        <a:p>
          <a:r>
            <a:rPr lang="es-CL" sz="1100">
              <a:latin typeface="+mn-lt"/>
            </a:rPr>
            <a:t>OBJETIVO</a:t>
          </a:r>
          <a:r>
            <a:rPr lang="es-CL" sz="1100" baseline="0">
              <a:latin typeface="+mn-lt"/>
            </a:rPr>
            <a:t>:			3.- Calidad del Servicio                         </a:t>
          </a:r>
        </a:p>
        <a:p>
          <a:endParaRPr lang="es-CL" sz="1100" baseline="0">
            <a:latin typeface="+mn-lt"/>
          </a:endParaRPr>
        </a:p>
        <a:p>
          <a:r>
            <a:rPr lang="es-CL" sz="1100">
              <a:latin typeface="+mn-lt"/>
            </a:rPr>
            <a:t>FECHA REPORTE:		11-11-2022 16:00                               </a:t>
          </a:r>
        </a:p>
        <a:p>
          <a:endParaRPr lang="es-CL" sz="1100">
            <a:latin typeface="+mn-lt"/>
          </a:endParaRPr>
        </a:p>
        <a:p>
          <a:r>
            <a:rPr lang="es-CL" sz="1100">
              <a:latin typeface="+mn-lt"/>
            </a:rPr>
            <a:t>RESPONSABLE </a:t>
          </a:r>
          <a:r>
            <a:rPr lang="es-CL" sz="1100" baseline="0">
              <a:latin typeface="+mn-lt"/>
            </a:rPr>
            <a:t>ENVÍO INFORMACIÓN: 	Tamara Arroyo Thoms</a:t>
          </a:r>
        </a:p>
        <a:p>
          <a:endParaRPr lang="es-CL" sz="1100" baseline="0">
            <a:latin typeface="+mn-lt"/>
          </a:endParaRPr>
        </a:p>
        <a:p>
          <a:r>
            <a:rPr lang="es-CL" sz="1100" baseline="0">
              <a:latin typeface="+mn-lt"/>
            </a:rPr>
            <a:t>TIPO DE REPORTE:		Automatizado</a:t>
          </a:r>
          <a:endParaRPr lang="es-CL" sz="1100">
            <a:latin typeface="+mn-lt"/>
          </a:endParaRPr>
        </a:p>
      </xdr:txBody>
    </xdr:sp>
    <xdr:clientData/>
  </xdr:twoCellAnchor>
  <xdr:twoCellAnchor>
    <xdr:from>
      <xdr:col>1</xdr:col>
      <xdr:colOff>111672</xdr:colOff>
      <xdr:row>1</xdr:row>
      <xdr:rowOff>1028700</xdr:rowOff>
    </xdr:from>
    <xdr:to>
      <xdr:col>3</xdr:col>
      <xdr:colOff>2352675</xdr:colOff>
      <xdr:row>1</xdr:row>
      <xdr:rowOff>1051035</xdr:rowOff>
    </xdr:to>
    <xdr:cxnSp macro="">
      <xdr:nvCxnSpPr>
        <xdr:cNvPr id="6" name="62 Conector recto">
          <a:extLst>
            <a:ext uri="{FF2B5EF4-FFF2-40B4-BE49-F238E27FC236}">
              <a16:creationId xmlns:a16="http://schemas.microsoft.com/office/drawing/2014/main" id="{AD1C02A2-52E2-4F71-ADA8-4723293D8FC3}"/>
            </a:ext>
          </a:extLst>
        </xdr:cNvPr>
        <xdr:cNvCxnSpPr/>
      </xdr:nvCxnSpPr>
      <xdr:spPr>
        <a:xfrm flipV="1">
          <a:off x="1186092" y="1211580"/>
          <a:ext cx="7818843" cy="2233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124810</xdr:colOff>
      <xdr:row>1</xdr:row>
      <xdr:rowOff>1323975</xdr:rowOff>
    </xdr:from>
    <xdr:to>
      <xdr:col>3</xdr:col>
      <xdr:colOff>2352675</xdr:colOff>
      <xdr:row>1</xdr:row>
      <xdr:rowOff>1346638</xdr:rowOff>
    </xdr:to>
    <xdr:cxnSp macro="">
      <xdr:nvCxnSpPr>
        <xdr:cNvPr id="7" name="64 Conector recto">
          <a:extLst>
            <a:ext uri="{FF2B5EF4-FFF2-40B4-BE49-F238E27FC236}">
              <a16:creationId xmlns:a16="http://schemas.microsoft.com/office/drawing/2014/main" id="{38AD8E13-9908-4052-9CA2-3D1024A91592}"/>
            </a:ext>
          </a:extLst>
        </xdr:cNvPr>
        <xdr:cNvCxnSpPr/>
      </xdr:nvCxnSpPr>
      <xdr:spPr>
        <a:xfrm flipV="1">
          <a:off x="1199230" y="1506855"/>
          <a:ext cx="7805705" cy="2266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219635</xdr:colOff>
      <xdr:row>1</xdr:row>
      <xdr:rowOff>2000250</xdr:rowOff>
    </xdr:from>
    <xdr:to>
      <xdr:col>3</xdr:col>
      <xdr:colOff>2352675</xdr:colOff>
      <xdr:row>1</xdr:row>
      <xdr:rowOff>2064684</xdr:rowOff>
    </xdr:to>
    <xdr:cxnSp macro="">
      <xdr:nvCxnSpPr>
        <xdr:cNvPr id="8" name="66 Conector recto">
          <a:extLst>
            <a:ext uri="{FF2B5EF4-FFF2-40B4-BE49-F238E27FC236}">
              <a16:creationId xmlns:a16="http://schemas.microsoft.com/office/drawing/2014/main" id="{CCE7B3EA-A228-43EF-BB67-E70052A44CC5}"/>
            </a:ext>
          </a:extLst>
        </xdr:cNvPr>
        <xdr:cNvCxnSpPr/>
      </xdr:nvCxnSpPr>
      <xdr:spPr>
        <a:xfrm flipV="1">
          <a:off x="219635" y="2183130"/>
          <a:ext cx="8785300" cy="64434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124810</xdr:colOff>
      <xdr:row>1</xdr:row>
      <xdr:rowOff>722586</xdr:rowOff>
    </xdr:from>
    <xdr:to>
      <xdr:col>3</xdr:col>
      <xdr:colOff>2352675</xdr:colOff>
      <xdr:row>1</xdr:row>
      <xdr:rowOff>733425</xdr:rowOff>
    </xdr:to>
    <xdr:cxnSp macro="">
      <xdr:nvCxnSpPr>
        <xdr:cNvPr id="10" name="66 Conector recto">
          <a:extLst>
            <a:ext uri="{FF2B5EF4-FFF2-40B4-BE49-F238E27FC236}">
              <a16:creationId xmlns:a16="http://schemas.microsoft.com/office/drawing/2014/main" id="{5894331F-ADFC-4D75-AA0E-F90B807CA0A1}"/>
            </a:ext>
          </a:extLst>
        </xdr:cNvPr>
        <xdr:cNvCxnSpPr/>
      </xdr:nvCxnSpPr>
      <xdr:spPr>
        <a:xfrm>
          <a:off x="1199230" y="905466"/>
          <a:ext cx="7805705" cy="1083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124810</xdr:colOff>
      <xdr:row>1</xdr:row>
      <xdr:rowOff>1676401</xdr:rowOff>
    </xdr:from>
    <xdr:to>
      <xdr:col>3</xdr:col>
      <xdr:colOff>2352675</xdr:colOff>
      <xdr:row>1</xdr:row>
      <xdr:rowOff>1688224</xdr:rowOff>
    </xdr:to>
    <xdr:cxnSp macro="">
      <xdr:nvCxnSpPr>
        <xdr:cNvPr id="11" name="66 Conector recto">
          <a:extLst>
            <a:ext uri="{FF2B5EF4-FFF2-40B4-BE49-F238E27FC236}">
              <a16:creationId xmlns:a16="http://schemas.microsoft.com/office/drawing/2014/main" id="{2BC0ED89-30A1-4024-A0D8-1C33D5185D6E}"/>
            </a:ext>
          </a:extLst>
        </xdr:cNvPr>
        <xdr:cNvCxnSpPr/>
      </xdr:nvCxnSpPr>
      <xdr:spPr>
        <a:xfrm flipV="1">
          <a:off x="1199230" y="1859281"/>
          <a:ext cx="7805705" cy="1182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77649</xdr:colOff>
      <xdr:row>1</xdr:row>
      <xdr:rowOff>249306</xdr:rowOff>
    </xdr:from>
    <xdr:to>
      <xdr:col>0</xdr:col>
      <xdr:colOff>1079943</xdr:colOff>
      <xdr:row>1</xdr:row>
      <xdr:rowOff>1210089</xdr:rowOff>
    </xdr:to>
    <xdr:pic>
      <xdr:nvPicPr>
        <xdr:cNvPr id="14" name="Imagen 13">
          <a:extLst>
            <a:ext uri="{FF2B5EF4-FFF2-40B4-BE49-F238E27FC236}">
              <a16:creationId xmlns:a16="http://schemas.microsoft.com/office/drawing/2014/main" id="{2256DA19-D44E-1D8E-85A6-051AB11729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649" y="439806"/>
          <a:ext cx="975899" cy="96078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42598</xdr:colOff>
      <xdr:row>27</xdr:row>
      <xdr:rowOff>36904</xdr:rowOff>
    </xdr:from>
    <xdr:to>
      <xdr:col>5</xdr:col>
      <xdr:colOff>38100</xdr:colOff>
      <xdr:row>35</xdr:row>
      <xdr:rowOff>130891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601938" y="5289840"/>
          <a:ext cx="12609034" cy="158556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just"/>
          <a:r>
            <a:rPr lang="en-US" sz="1100" b="1"/>
            <a:t>Notas:</a:t>
          </a:r>
        </a:p>
        <a:p>
          <a:pPr algn="just"/>
          <a:endParaRPr lang="en-US" sz="1100"/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Fecha de corte de reporte 31 octubre 2022.</a:t>
          </a:r>
          <a:endParaRPr lang="en-US" sz="1100"/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/>
            <a:t>-</a:t>
          </a:r>
          <a:r>
            <a:rPr lang="en-US" sz="1100" baseline="0"/>
            <a:t> 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No se registran reclamos derivados ni desistidos.</a:t>
          </a:r>
          <a:endParaRPr lang="en-US" sz="1100" baseline="0"/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El Instituto Nacional de Estadísticas INE, no cuenta con reclamos recibidos en t-1 respondidos en año t.</a:t>
          </a:r>
          <a:endParaRPr lang="en-US" sz="1100" baseline="0"/>
        </a:p>
        <a:p>
          <a:pPr algn="just"/>
          <a:r>
            <a:rPr lang="en-US" sz="1100" baseline="0"/>
            <a:t>- A la fecha de corte, se cumple 99% indicador PMG Reclamos Respondidos. Considerar que, reclamo activo se encuentra en gestión de respuesta con las áreas expertas de la institución.</a:t>
          </a:r>
        </a:p>
        <a:p>
          <a:pPr algn="just"/>
          <a:r>
            <a:rPr lang="en-US" sz="1100" baseline="0">
              <a:effectLst/>
            </a:rPr>
            <a:t>-El Instituto Nacional de Estadísticas posee sistema propio de reportes a través de un CRM (Customer Relationship Management), el software nos permite gestionar los reclamos de manera automatizada.</a:t>
          </a:r>
          <a:endParaRPr lang="es-CL">
            <a:effectLst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L">
            <a:effectLst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100" baseline="0"/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D17"/>
  <sheetViews>
    <sheetView showGridLines="0" zoomScale="94" zoomScaleNormal="94" workbookViewId="0">
      <selection activeCell="C5" sqref="C5"/>
    </sheetView>
  </sheetViews>
  <sheetFormatPr baseColWidth="10" defaultColWidth="11.44140625" defaultRowHeight="14.4" x14ac:dyDescent="0.3"/>
  <cols>
    <col min="1" max="1" width="20.44140625" customWidth="1"/>
    <col min="2" max="2" width="35.44140625" customWidth="1"/>
    <col min="3" max="3" width="40.109375" customWidth="1"/>
    <col min="4" max="4" width="33.77734375" customWidth="1"/>
    <col min="5" max="5" width="4.21875" customWidth="1"/>
    <col min="6" max="6" width="3.33203125" customWidth="1"/>
  </cols>
  <sheetData>
    <row r="2" spans="1:4" ht="202.8" customHeight="1" x14ac:dyDescent="0.3">
      <c r="A2" s="31"/>
      <c r="B2" s="31"/>
      <c r="C2" s="31"/>
      <c r="D2" s="31"/>
    </row>
    <row r="4" spans="1:4" ht="35.4" customHeight="1" x14ac:dyDescent="0.3">
      <c r="A4" s="43" t="s">
        <v>144</v>
      </c>
      <c r="B4" s="43" t="s">
        <v>0</v>
      </c>
      <c r="C4" s="43" t="s">
        <v>1</v>
      </c>
      <c r="D4" s="43" t="s">
        <v>2</v>
      </c>
    </row>
    <row r="5" spans="1:4" ht="17.399999999999999" customHeight="1" x14ac:dyDescent="0.3">
      <c r="A5" s="48" t="s">
        <v>141</v>
      </c>
      <c r="B5" s="44">
        <v>0</v>
      </c>
      <c r="C5" s="44">
        <v>0</v>
      </c>
      <c r="D5" s="45">
        <v>0</v>
      </c>
    </row>
    <row r="6" spans="1:4" x14ac:dyDescent="0.3">
      <c r="A6" s="48" t="s">
        <v>3</v>
      </c>
      <c r="B6" s="44">
        <v>7</v>
      </c>
      <c r="C6" s="44">
        <v>1</v>
      </c>
      <c r="D6" s="45">
        <f>+C6/B6</f>
        <v>0.14285714285714285</v>
      </c>
    </row>
    <row r="7" spans="1:4" x14ac:dyDescent="0.3">
      <c r="A7" s="48" t="s">
        <v>4</v>
      </c>
      <c r="B7" s="44">
        <f>12+B6</f>
        <v>19</v>
      </c>
      <c r="C7" s="44">
        <f>10+C6</f>
        <v>11</v>
      </c>
      <c r="D7" s="45">
        <f t="shared" ref="D7:D9" si="0">+C7/B7</f>
        <v>0.57894736842105265</v>
      </c>
    </row>
    <row r="8" spans="1:4" x14ac:dyDescent="0.3">
      <c r="A8" s="48" t="s">
        <v>5</v>
      </c>
      <c r="B8" s="44">
        <f>12+B7</f>
        <v>31</v>
      </c>
      <c r="C8" s="44">
        <f>18+C7</f>
        <v>29</v>
      </c>
      <c r="D8" s="45">
        <f t="shared" si="0"/>
        <v>0.93548387096774188</v>
      </c>
    </row>
    <row r="9" spans="1:4" x14ac:dyDescent="0.3">
      <c r="A9" s="48" t="s">
        <v>6</v>
      </c>
      <c r="B9" s="44">
        <f>3+B8</f>
        <v>34</v>
      </c>
      <c r="C9" s="44">
        <f>3+C8</f>
        <v>32</v>
      </c>
      <c r="D9" s="45">
        <f t="shared" si="0"/>
        <v>0.94117647058823528</v>
      </c>
    </row>
    <row r="10" spans="1:4" x14ac:dyDescent="0.3">
      <c r="A10" s="48" t="s">
        <v>7</v>
      </c>
      <c r="B10" s="44">
        <f>16+B9</f>
        <v>50</v>
      </c>
      <c r="C10" s="44">
        <f>7+C9</f>
        <v>39</v>
      </c>
      <c r="D10" s="45">
        <f t="shared" ref="D10:D15" si="1">+C10/B10</f>
        <v>0.78</v>
      </c>
    </row>
    <row r="11" spans="1:4" x14ac:dyDescent="0.3">
      <c r="A11" s="48" t="s">
        <v>8</v>
      </c>
      <c r="B11" s="44">
        <f>8+B10</f>
        <v>58</v>
      </c>
      <c r="C11" s="44">
        <f>16+C10</f>
        <v>55</v>
      </c>
      <c r="D11" s="45">
        <f t="shared" si="1"/>
        <v>0.94827586206896552</v>
      </c>
    </row>
    <row r="12" spans="1:4" x14ac:dyDescent="0.3">
      <c r="A12" s="48" t="s">
        <v>140</v>
      </c>
      <c r="B12" s="44">
        <f>26+B11</f>
        <v>84</v>
      </c>
      <c r="C12" s="44">
        <f>28+C11</f>
        <v>83</v>
      </c>
      <c r="D12" s="45">
        <f t="shared" si="1"/>
        <v>0.98809523809523814</v>
      </c>
    </row>
    <row r="13" spans="1:4" x14ac:dyDescent="0.3">
      <c r="A13" s="48" t="s">
        <v>142</v>
      </c>
      <c r="B13" s="44">
        <f>+B12+7</f>
        <v>91</v>
      </c>
      <c r="C13" s="44">
        <f>+C12+5</f>
        <v>88</v>
      </c>
      <c r="D13" s="45">
        <f t="shared" si="1"/>
        <v>0.96703296703296704</v>
      </c>
    </row>
    <row r="14" spans="1:4" x14ac:dyDescent="0.3">
      <c r="A14" s="48" t="s">
        <v>143</v>
      </c>
      <c r="B14" s="44">
        <f>+B13+4</f>
        <v>95</v>
      </c>
      <c r="C14" s="44">
        <f>+C13+6</f>
        <v>94</v>
      </c>
      <c r="D14" s="45">
        <f t="shared" si="1"/>
        <v>0.98947368421052628</v>
      </c>
    </row>
    <row r="15" spans="1:4" x14ac:dyDescent="0.3">
      <c r="A15" s="48" t="s">
        <v>156</v>
      </c>
      <c r="B15" s="44">
        <f>+B14+4</f>
        <v>99</v>
      </c>
      <c r="C15" s="44">
        <f>+C14+4</f>
        <v>98</v>
      </c>
      <c r="D15" s="45">
        <f t="shared" si="1"/>
        <v>0.98989898989898994</v>
      </c>
    </row>
    <row r="16" spans="1:4" x14ac:dyDescent="0.3">
      <c r="A16" s="49" t="s">
        <v>9</v>
      </c>
      <c r="B16" s="46">
        <f>+B15</f>
        <v>99</v>
      </c>
      <c r="C16" s="46">
        <f>+C15</f>
        <v>98</v>
      </c>
      <c r="D16" s="47">
        <f>+SUM(C16)/SUM(B16)</f>
        <v>0.98989898989898994</v>
      </c>
    </row>
    <row r="17" spans="1:1" ht="31.8" customHeight="1" x14ac:dyDescent="0.3">
      <c r="A17" s="32"/>
    </row>
  </sheetData>
  <phoneticPr fontId="6" type="noConversion"/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00"/>
  <sheetViews>
    <sheetView showGridLines="0" topLeftCell="A76" zoomScale="70" zoomScaleNormal="70" workbookViewId="0">
      <selection activeCell="C100" sqref="C100"/>
    </sheetView>
  </sheetViews>
  <sheetFormatPr baseColWidth="10" defaultColWidth="11.44140625" defaultRowHeight="15" customHeight="1" x14ac:dyDescent="0.3"/>
  <cols>
    <col min="1" max="1" width="25.88671875" style="14" customWidth="1"/>
    <col min="2" max="2" width="59" style="34" bestFit="1" customWidth="1"/>
    <col min="3" max="3" width="20.109375" style="14" customWidth="1"/>
    <col min="4" max="4" width="22.88671875" style="18" customWidth="1"/>
    <col min="5" max="5" width="20.6640625" style="14" customWidth="1"/>
    <col min="6" max="6" width="19.44140625" style="14" customWidth="1"/>
  </cols>
  <sheetData>
    <row r="1" spans="1:6" ht="14.4" x14ac:dyDescent="0.3">
      <c r="A1" s="15" t="s">
        <v>10</v>
      </c>
      <c r="B1" s="33" t="s">
        <v>11</v>
      </c>
      <c r="C1" s="6" t="s">
        <v>12</v>
      </c>
      <c r="D1" s="17" t="s">
        <v>13</v>
      </c>
      <c r="E1" s="6" t="s">
        <v>14</v>
      </c>
      <c r="F1" s="6" t="s">
        <v>15</v>
      </c>
    </row>
    <row r="2" spans="1:6" ht="15" customHeight="1" x14ac:dyDescent="0.3">
      <c r="A2" s="41" t="s">
        <v>16</v>
      </c>
      <c r="B2" s="35" t="s">
        <v>17</v>
      </c>
      <c r="C2" s="37">
        <v>44566.681840277801</v>
      </c>
      <c r="D2" s="37">
        <v>44592.376342592601</v>
      </c>
      <c r="E2" s="39" t="s">
        <v>16</v>
      </c>
      <c r="F2" s="39" t="s">
        <v>18</v>
      </c>
    </row>
    <row r="3" spans="1:6" ht="15" customHeight="1" x14ac:dyDescent="0.3">
      <c r="A3" s="42" t="s">
        <v>19</v>
      </c>
      <c r="B3" s="36" t="s">
        <v>17</v>
      </c>
      <c r="C3" s="38">
        <v>44571.683576388903</v>
      </c>
      <c r="D3" s="38">
        <v>44594.688692129603</v>
      </c>
      <c r="E3" s="40" t="s">
        <v>19</v>
      </c>
      <c r="F3" s="40" t="s">
        <v>18</v>
      </c>
    </row>
    <row r="4" spans="1:6" ht="15" customHeight="1" x14ac:dyDescent="0.3">
      <c r="A4" s="39" t="s">
        <v>20</v>
      </c>
      <c r="B4" s="35" t="s">
        <v>21</v>
      </c>
      <c r="C4" s="37">
        <v>44574.383344907401</v>
      </c>
      <c r="D4" s="37">
        <v>44594.689398148097</v>
      </c>
      <c r="E4" s="39" t="s">
        <v>20</v>
      </c>
      <c r="F4" s="39" t="s">
        <v>18</v>
      </c>
    </row>
    <row r="5" spans="1:6" ht="15" customHeight="1" x14ac:dyDescent="0.3">
      <c r="A5" s="40" t="s">
        <v>22</v>
      </c>
      <c r="B5" s="36" t="s">
        <v>23</v>
      </c>
      <c r="C5" s="38">
        <v>44587.592662037001</v>
      </c>
      <c r="D5" s="38">
        <v>44601.680682870399</v>
      </c>
      <c r="E5" s="40" t="s">
        <v>22</v>
      </c>
      <c r="F5" s="40" t="s">
        <v>18</v>
      </c>
    </row>
    <row r="6" spans="1:6" ht="15" customHeight="1" x14ac:dyDescent="0.3">
      <c r="A6" s="39" t="s">
        <v>24</v>
      </c>
      <c r="B6" s="35" t="s">
        <v>25</v>
      </c>
      <c r="C6" s="37">
        <v>44587.721203703702</v>
      </c>
      <c r="D6" s="37">
        <v>44594.691724536999</v>
      </c>
      <c r="E6" s="39" t="s">
        <v>24</v>
      </c>
      <c r="F6" s="39" t="s">
        <v>18</v>
      </c>
    </row>
    <row r="7" spans="1:6" ht="15" customHeight="1" x14ac:dyDescent="0.3">
      <c r="A7" s="40" t="s">
        <v>26</v>
      </c>
      <c r="B7" s="36" t="s">
        <v>23</v>
      </c>
      <c r="C7" s="38">
        <v>44588.412951388898</v>
      </c>
      <c r="D7" s="38">
        <v>44601.681655092601</v>
      </c>
      <c r="E7" s="40" t="s">
        <v>26</v>
      </c>
      <c r="F7" s="40" t="s">
        <v>18</v>
      </c>
    </row>
    <row r="8" spans="1:6" ht="15" customHeight="1" x14ac:dyDescent="0.3">
      <c r="A8" s="39" t="s">
        <v>27</v>
      </c>
      <c r="B8" s="35" t="s">
        <v>21</v>
      </c>
      <c r="C8" s="37">
        <v>44592.041666666701</v>
      </c>
      <c r="D8" s="37">
        <v>44594.692442129599</v>
      </c>
      <c r="E8" s="39" t="s">
        <v>27</v>
      </c>
      <c r="F8" s="39" t="s">
        <v>18</v>
      </c>
    </row>
    <row r="9" spans="1:6" ht="15" customHeight="1" x14ac:dyDescent="0.3">
      <c r="A9" s="40" t="s">
        <v>28</v>
      </c>
      <c r="B9" s="36" t="s">
        <v>29</v>
      </c>
      <c r="C9" s="38">
        <v>44594.627719907403</v>
      </c>
      <c r="D9" s="38">
        <v>44601.6827430556</v>
      </c>
      <c r="E9" s="40" t="s">
        <v>28</v>
      </c>
      <c r="F9" s="40" t="s">
        <v>18</v>
      </c>
    </row>
    <row r="10" spans="1:6" ht="15" customHeight="1" x14ac:dyDescent="0.3">
      <c r="A10" s="39" t="s">
        <v>30</v>
      </c>
      <c r="B10" s="35" t="s">
        <v>21</v>
      </c>
      <c r="C10" s="37">
        <v>44595.418703703697</v>
      </c>
      <c r="D10" s="37">
        <v>44616.657951388901</v>
      </c>
      <c r="E10" s="39" t="s">
        <v>30</v>
      </c>
      <c r="F10" s="39" t="s">
        <v>18</v>
      </c>
    </row>
    <row r="11" spans="1:6" ht="15" customHeight="1" x14ac:dyDescent="0.3">
      <c r="A11" s="40" t="s">
        <v>31</v>
      </c>
      <c r="B11" s="36" t="s">
        <v>21</v>
      </c>
      <c r="C11" s="38">
        <v>44595.418784722198</v>
      </c>
      <c r="D11" s="38">
        <v>44616.657962963</v>
      </c>
      <c r="E11" s="40" t="s">
        <v>31</v>
      </c>
      <c r="F11" s="40" t="s">
        <v>18</v>
      </c>
    </row>
    <row r="12" spans="1:6" ht="15" customHeight="1" x14ac:dyDescent="0.3">
      <c r="A12" s="39" t="s">
        <v>32</v>
      </c>
      <c r="B12" s="35" t="s">
        <v>21</v>
      </c>
      <c r="C12" s="37">
        <v>44609.555127314801</v>
      </c>
      <c r="D12" s="37">
        <v>44623.693518518499</v>
      </c>
      <c r="E12" s="39" t="s">
        <v>32</v>
      </c>
      <c r="F12" s="39" t="s">
        <v>18</v>
      </c>
    </row>
    <row r="13" spans="1:6" ht="15" customHeight="1" x14ac:dyDescent="0.3">
      <c r="A13" s="40" t="s">
        <v>33</v>
      </c>
      <c r="B13" s="36" t="s">
        <v>29</v>
      </c>
      <c r="C13" s="38">
        <v>44610.435659722199</v>
      </c>
      <c r="D13" s="38">
        <v>44616.658310185201</v>
      </c>
      <c r="E13" s="40" t="s">
        <v>33</v>
      </c>
      <c r="F13" s="40" t="s">
        <v>18</v>
      </c>
    </row>
    <row r="14" spans="1:6" ht="15" customHeight="1" x14ac:dyDescent="0.3">
      <c r="A14" s="39" t="s">
        <v>34</v>
      </c>
      <c r="B14" s="35" t="s">
        <v>29</v>
      </c>
      <c r="C14" s="37">
        <v>44610.041666666701</v>
      </c>
      <c r="D14" s="37">
        <v>44624.407962963</v>
      </c>
      <c r="E14" s="39" t="s">
        <v>34</v>
      </c>
      <c r="F14" s="39" t="s">
        <v>18</v>
      </c>
    </row>
    <row r="15" spans="1:6" ht="15" customHeight="1" x14ac:dyDescent="0.3">
      <c r="A15" s="40" t="s">
        <v>35</v>
      </c>
      <c r="B15" s="36" t="s">
        <v>21</v>
      </c>
      <c r="C15" s="38">
        <v>44618.128356481502</v>
      </c>
      <c r="D15" s="38">
        <v>44648.929039351897</v>
      </c>
      <c r="E15" s="40" t="s">
        <v>35</v>
      </c>
      <c r="F15" s="40" t="s">
        <v>18</v>
      </c>
    </row>
    <row r="16" spans="1:6" ht="15" customHeight="1" x14ac:dyDescent="0.3">
      <c r="A16" s="39" t="s">
        <v>36</v>
      </c>
      <c r="B16" s="35" t="s">
        <v>21</v>
      </c>
      <c r="C16" s="37">
        <v>44618.128321759301</v>
      </c>
      <c r="D16" s="37">
        <v>44648.929108796299</v>
      </c>
      <c r="E16" s="39" t="s">
        <v>36</v>
      </c>
      <c r="F16" s="39" t="s">
        <v>18</v>
      </c>
    </row>
    <row r="17" spans="1:6" ht="15" customHeight="1" x14ac:dyDescent="0.3">
      <c r="A17" s="40" t="s">
        <v>37</v>
      </c>
      <c r="B17" s="36" t="s">
        <v>21</v>
      </c>
      <c r="C17" s="38">
        <v>44618.128935185203</v>
      </c>
      <c r="D17" s="38">
        <v>44648.9292824074</v>
      </c>
      <c r="E17" s="40" t="s">
        <v>37</v>
      </c>
      <c r="F17" s="40" t="s">
        <v>18</v>
      </c>
    </row>
    <row r="18" spans="1:6" ht="15" customHeight="1" x14ac:dyDescent="0.3">
      <c r="A18" s="39" t="s">
        <v>38</v>
      </c>
      <c r="B18" s="35" t="s">
        <v>21</v>
      </c>
      <c r="C18" s="37">
        <v>44618.128958333298</v>
      </c>
      <c r="D18" s="37">
        <v>44648.929525462998</v>
      </c>
      <c r="E18" s="39" t="s">
        <v>38</v>
      </c>
      <c r="F18" s="39" t="s">
        <v>18</v>
      </c>
    </row>
    <row r="19" spans="1:6" ht="15" customHeight="1" x14ac:dyDescent="0.3">
      <c r="A19" s="40" t="s">
        <v>39</v>
      </c>
      <c r="B19" s="36" t="s">
        <v>21</v>
      </c>
      <c r="C19" s="38">
        <v>44618.128379629597</v>
      </c>
      <c r="D19" s="38">
        <v>44648.9296875</v>
      </c>
      <c r="E19" s="40" t="s">
        <v>39</v>
      </c>
      <c r="F19" s="40" t="s">
        <v>18</v>
      </c>
    </row>
    <row r="20" spans="1:6" ht="15" customHeight="1" x14ac:dyDescent="0.3">
      <c r="A20" s="39" t="s">
        <v>40</v>
      </c>
      <c r="B20" s="35" t="s">
        <v>21</v>
      </c>
      <c r="C20" s="37">
        <v>44618.128379629597</v>
      </c>
      <c r="D20" s="37">
        <v>44648.929895833302</v>
      </c>
      <c r="E20" s="39" t="s">
        <v>40</v>
      </c>
      <c r="F20" s="39" t="s">
        <v>18</v>
      </c>
    </row>
    <row r="21" spans="1:6" ht="15" customHeight="1" x14ac:dyDescent="0.3">
      <c r="A21" s="40" t="s">
        <v>41</v>
      </c>
      <c r="B21" s="36" t="s">
        <v>42</v>
      </c>
      <c r="C21" s="38">
        <v>44621.657314814802</v>
      </c>
      <c r="D21" s="38">
        <v>44634.390590277799</v>
      </c>
      <c r="E21" s="40" t="s">
        <v>41</v>
      </c>
      <c r="F21" s="40" t="s">
        <v>18</v>
      </c>
    </row>
    <row r="22" spans="1:6" ht="15" customHeight="1" x14ac:dyDescent="0.3">
      <c r="A22" s="39" t="s">
        <v>43</v>
      </c>
      <c r="B22" s="35" t="s">
        <v>29</v>
      </c>
      <c r="C22" s="37">
        <v>44621.782384259299</v>
      </c>
      <c r="D22" s="37">
        <v>44623.694618055597</v>
      </c>
      <c r="E22" s="39" t="s">
        <v>43</v>
      </c>
      <c r="F22" s="39" t="s">
        <v>18</v>
      </c>
    </row>
    <row r="23" spans="1:6" ht="15" customHeight="1" x14ac:dyDescent="0.3">
      <c r="A23" s="40" t="s">
        <v>44</v>
      </c>
      <c r="B23" s="36" t="s">
        <v>29</v>
      </c>
      <c r="C23" s="38">
        <v>44627.407569444404</v>
      </c>
      <c r="D23" s="38">
        <v>44642.699224536998</v>
      </c>
      <c r="E23" s="40" t="s">
        <v>44</v>
      </c>
      <c r="F23" s="40" t="s">
        <v>18</v>
      </c>
    </row>
    <row r="24" spans="1:6" ht="15" customHeight="1" x14ac:dyDescent="0.3">
      <c r="A24" s="39" t="s">
        <v>45</v>
      </c>
      <c r="B24" s="35" t="s">
        <v>42</v>
      </c>
      <c r="C24" s="37">
        <v>44628.724097222199</v>
      </c>
      <c r="D24" s="37">
        <v>44642.699374999997</v>
      </c>
      <c r="E24" s="39" t="s">
        <v>45</v>
      </c>
      <c r="F24" s="39" t="s">
        <v>18</v>
      </c>
    </row>
    <row r="25" spans="1:6" ht="15" customHeight="1" x14ac:dyDescent="0.3">
      <c r="A25" s="40" t="s">
        <v>46</v>
      </c>
      <c r="B25" s="36" t="s">
        <v>42</v>
      </c>
      <c r="C25" s="38">
        <v>44635.356793981497</v>
      </c>
      <c r="D25" s="38">
        <v>44648.696736111102</v>
      </c>
      <c r="E25" s="40" t="s">
        <v>46</v>
      </c>
      <c r="F25" s="40" t="s">
        <v>18</v>
      </c>
    </row>
    <row r="26" spans="1:6" ht="15" customHeight="1" x14ac:dyDescent="0.3">
      <c r="A26" s="39" t="s">
        <v>47</v>
      </c>
      <c r="B26" s="35" t="s">
        <v>48</v>
      </c>
      <c r="C26" s="37">
        <v>44638.041666666701</v>
      </c>
      <c r="D26" s="37">
        <v>44665.4616550926</v>
      </c>
      <c r="E26" s="39" t="s">
        <v>47</v>
      </c>
      <c r="F26" s="39" t="s">
        <v>18</v>
      </c>
    </row>
    <row r="27" spans="1:6" ht="15" customHeight="1" x14ac:dyDescent="0.3">
      <c r="A27" s="40" t="s">
        <v>49</v>
      </c>
      <c r="B27" s="36" t="s">
        <v>50</v>
      </c>
      <c r="C27" s="38">
        <v>44644.5808217593</v>
      </c>
      <c r="D27" s="38">
        <v>44651.363009259301</v>
      </c>
      <c r="E27" s="40" t="s">
        <v>49</v>
      </c>
      <c r="F27" s="40" t="s">
        <v>18</v>
      </c>
    </row>
    <row r="28" spans="1:6" ht="15" customHeight="1" x14ac:dyDescent="0.3">
      <c r="A28" s="39" t="s">
        <v>51</v>
      </c>
      <c r="B28" s="35" t="s">
        <v>50</v>
      </c>
      <c r="C28" s="37">
        <v>44644.679699074099</v>
      </c>
      <c r="D28" s="37">
        <v>44651.363379629598</v>
      </c>
      <c r="E28" s="39" t="s">
        <v>51</v>
      </c>
      <c r="F28" s="39" t="s">
        <v>18</v>
      </c>
    </row>
    <row r="29" spans="1:6" ht="15" customHeight="1" x14ac:dyDescent="0.3">
      <c r="A29" s="40" t="s">
        <v>52</v>
      </c>
      <c r="B29" s="36" t="s">
        <v>50</v>
      </c>
      <c r="C29" s="38">
        <v>44644.679722222201</v>
      </c>
      <c r="D29" s="38">
        <v>44651.363553240699</v>
      </c>
      <c r="E29" s="40" t="s">
        <v>52</v>
      </c>
      <c r="F29" s="40" t="s">
        <v>18</v>
      </c>
    </row>
    <row r="30" spans="1:6" ht="15" customHeight="1" x14ac:dyDescent="0.3">
      <c r="A30" s="39" t="s">
        <v>53</v>
      </c>
      <c r="B30" s="35" t="s">
        <v>54</v>
      </c>
      <c r="C30" s="37">
        <v>44646.007037037001</v>
      </c>
      <c r="D30" s="37">
        <v>44651.363993055602</v>
      </c>
      <c r="E30" s="39" t="s">
        <v>53</v>
      </c>
      <c r="F30" s="39" t="s">
        <v>18</v>
      </c>
    </row>
    <row r="31" spans="1:6" ht="15" customHeight="1" x14ac:dyDescent="0.3">
      <c r="A31" s="40" t="s">
        <v>55</v>
      </c>
      <c r="B31" s="36" t="s">
        <v>50</v>
      </c>
      <c r="C31" s="38">
        <v>44646.008159722202</v>
      </c>
      <c r="D31" s="38">
        <v>44651.364687499998</v>
      </c>
      <c r="E31" s="40" t="s">
        <v>55</v>
      </c>
      <c r="F31" s="40" t="s">
        <v>18</v>
      </c>
    </row>
    <row r="32" spans="1:6" ht="15" customHeight="1" x14ac:dyDescent="0.3">
      <c r="A32" s="39" t="s">
        <v>56</v>
      </c>
      <c r="B32" s="35" t="s">
        <v>23</v>
      </c>
      <c r="C32" s="37">
        <v>44649.595787036997</v>
      </c>
      <c r="D32" s="37">
        <v>44664.512905092597</v>
      </c>
      <c r="E32" s="39" t="s">
        <v>56</v>
      </c>
      <c r="F32" s="39" t="s">
        <v>18</v>
      </c>
    </row>
    <row r="33" spans="1:6" ht="15" customHeight="1" x14ac:dyDescent="0.3">
      <c r="A33" s="40" t="s">
        <v>57</v>
      </c>
      <c r="B33" s="36" t="s">
        <v>23</v>
      </c>
      <c r="C33" s="38">
        <v>44665.5964930556</v>
      </c>
      <c r="D33" s="38">
        <v>44685.651828703703</v>
      </c>
      <c r="E33" s="40" t="s">
        <v>57</v>
      </c>
      <c r="F33" s="40" t="s">
        <v>18</v>
      </c>
    </row>
    <row r="34" spans="1:6" ht="15" customHeight="1" x14ac:dyDescent="0.3">
      <c r="A34" s="39" t="s">
        <v>58</v>
      </c>
      <c r="B34" s="35" t="s">
        <v>25</v>
      </c>
      <c r="C34" s="37">
        <v>44669.411747685197</v>
      </c>
      <c r="D34" s="37">
        <v>44673.550266203703</v>
      </c>
      <c r="E34" s="39" t="s">
        <v>58</v>
      </c>
      <c r="F34" s="39" t="s">
        <v>18</v>
      </c>
    </row>
    <row r="35" spans="1:6" ht="15" customHeight="1" x14ac:dyDescent="0.3">
      <c r="A35" s="40" t="s">
        <v>59</v>
      </c>
      <c r="B35" s="36" t="s">
        <v>21</v>
      </c>
      <c r="C35" s="38">
        <v>44680.443587962996</v>
      </c>
      <c r="D35" s="38">
        <v>44697.628020833297</v>
      </c>
      <c r="E35" s="40" t="s">
        <v>59</v>
      </c>
      <c r="F35" s="40" t="s">
        <v>18</v>
      </c>
    </row>
    <row r="36" spans="1:6" ht="15" customHeight="1" x14ac:dyDescent="0.3">
      <c r="A36" s="39" t="s">
        <v>60</v>
      </c>
      <c r="B36" s="35" t="s">
        <v>50</v>
      </c>
      <c r="C36" s="37">
        <v>44683.438391203701</v>
      </c>
      <c r="D36" s="37">
        <v>44697.628356481502</v>
      </c>
      <c r="E36" s="39" t="s">
        <v>60</v>
      </c>
      <c r="F36" s="39" t="s">
        <v>18</v>
      </c>
    </row>
    <row r="37" spans="1:6" ht="15" customHeight="1" x14ac:dyDescent="0.3">
      <c r="A37" s="40" t="s">
        <v>61</v>
      </c>
      <c r="B37" s="36" t="s">
        <v>21</v>
      </c>
      <c r="C37" s="38">
        <v>44686.399710648097</v>
      </c>
      <c r="D37" s="38">
        <v>44697.628784722197</v>
      </c>
      <c r="E37" s="40" t="s">
        <v>61</v>
      </c>
      <c r="F37" s="40" t="s">
        <v>18</v>
      </c>
    </row>
    <row r="38" spans="1:6" ht="15" customHeight="1" x14ac:dyDescent="0.3">
      <c r="A38" s="39" t="s">
        <v>62</v>
      </c>
      <c r="B38" s="35" t="s">
        <v>21</v>
      </c>
      <c r="C38" s="37">
        <v>44692.657268518502</v>
      </c>
      <c r="D38" s="37">
        <v>44697.629004629598</v>
      </c>
      <c r="E38" s="39" t="s">
        <v>62</v>
      </c>
      <c r="F38" s="39" t="s">
        <v>18</v>
      </c>
    </row>
    <row r="39" spans="1:6" ht="15" customHeight="1" x14ac:dyDescent="0.3">
      <c r="A39" s="40" t="s">
        <v>63</v>
      </c>
      <c r="B39" s="36" t="s">
        <v>29</v>
      </c>
      <c r="C39" s="38">
        <v>44698.485706018502</v>
      </c>
      <c r="D39" s="38">
        <v>44712.766562500001</v>
      </c>
      <c r="E39" s="40" t="s">
        <v>63</v>
      </c>
      <c r="F39" s="40" t="s">
        <v>18</v>
      </c>
    </row>
    <row r="40" spans="1:6" ht="15" customHeight="1" x14ac:dyDescent="0.3">
      <c r="A40" s="39" t="s">
        <v>64</v>
      </c>
      <c r="B40" s="35" t="s">
        <v>29</v>
      </c>
      <c r="C40" s="37">
        <v>44698.485567129603</v>
      </c>
      <c r="D40" s="37">
        <v>44712.766655092601</v>
      </c>
      <c r="E40" s="39" t="s">
        <v>64</v>
      </c>
      <c r="F40" s="39" t="s">
        <v>18</v>
      </c>
    </row>
    <row r="41" spans="1:6" ht="15" customHeight="1" x14ac:dyDescent="0.3">
      <c r="A41" s="40" t="s">
        <v>65</v>
      </c>
      <c r="B41" s="36" t="s">
        <v>29</v>
      </c>
      <c r="C41" s="38">
        <v>44699.6503703704</v>
      </c>
      <c r="D41" s="38">
        <v>44713.571354166699</v>
      </c>
      <c r="E41" s="40" t="s">
        <v>65</v>
      </c>
      <c r="F41" s="40" t="s">
        <v>18</v>
      </c>
    </row>
    <row r="42" spans="1:6" ht="15" customHeight="1" x14ac:dyDescent="0.3">
      <c r="A42" s="39" t="s">
        <v>66</v>
      </c>
      <c r="B42" s="35" t="s">
        <v>29</v>
      </c>
      <c r="C42" s="37">
        <v>44699.651307870401</v>
      </c>
      <c r="D42" s="37">
        <v>44713.571516203701</v>
      </c>
      <c r="E42" s="39" t="s">
        <v>66</v>
      </c>
      <c r="F42" s="39" t="s">
        <v>18</v>
      </c>
    </row>
    <row r="43" spans="1:6" ht="15" customHeight="1" x14ac:dyDescent="0.3">
      <c r="A43" s="40" t="s">
        <v>67</v>
      </c>
      <c r="B43" s="36" t="s">
        <v>29</v>
      </c>
      <c r="C43" s="38">
        <v>44699.651724536998</v>
      </c>
      <c r="D43" s="38">
        <v>44713.571863425903</v>
      </c>
      <c r="E43" s="40" t="s">
        <v>67</v>
      </c>
      <c r="F43" s="40" t="s">
        <v>18</v>
      </c>
    </row>
    <row r="44" spans="1:6" ht="15" customHeight="1" x14ac:dyDescent="0.3">
      <c r="A44" s="39" t="s">
        <v>68</v>
      </c>
      <c r="B44" s="35" t="s">
        <v>29</v>
      </c>
      <c r="C44" s="37">
        <v>44699.652731481503</v>
      </c>
      <c r="D44" s="37">
        <v>44713.626597222203</v>
      </c>
      <c r="E44" s="39" t="s">
        <v>68</v>
      </c>
      <c r="F44" s="39" t="s">
        <v>18</v>
      </c>
    </row>
    <row r="45" spans="1:6" ht="15" customHeight="1" x14ac:dyDescent="0.3">
      <c r="A45" s="40" t="s">
        <v>69</v>
      </c>
      <c r="B45" s="36" t="s">
        <v>29</v>
      </c>
      <c r="C45" s="38">
        <v>44699.653761574104</v>
      </c>
      <c r="D45" s="38">
        <v>44713.626712963</v>
      </c>
      <c r="E45" s="40" t="s">
        <v>69</v>
      </c>
      <c r="F45" s="40" t="s">
        <v>18</v>
      </c>
    </row>
    <row r="46" spans="1:6" ht="15" customHeight="1" x14ac:dyDescent="0.3">
      <c r="A46" s="39" t="s">
        <v>70</v>
      </c>
      <c r="B46" s="35" t="s">
        <v>29</v>
      </c>
      <c r="C46" s="37">
        <v>44699.654212963003</v>
      </c>
      <c r="D46" s="37">
        <v>44713.627453703702</v>
      </c>
      <c r="E46" s="39" t="s">
        <v>70</v>
      </c>
      <c r="F46" s="39" t="s">
        <v>18</v>
      </c>
    </row>
    <row r="47" spans="1:6" ht="15" customHeight="1" x14ac:dyDescent="0.3">
      <c r="A47" s="40" t="s">
        <v>71</v>
      </c>
      <c r="B47" s="36" t="s">
        <v>29</v>
      </c>
      <c r="C47" s="38">
        <v>44699.6547222222</v>
      </c>
      <c r="D47" s="38">
        <v>44713.627002314803</v>
      </c>
      <c r="E47" s="40" t="s">
        <v>71</v>
      </c>
      <c r="F47" s="40" t="s">
        <v>18</v>
      </c>
    </row>
    <row r="48" spans="1:6" ht="15" customHeight="1" x14ac:dyDescent="0.3">
      <c r="A48" s="39" t="s">
        <v>72</v>
      </c>
      <c r="B48" s="35" t="s">
        <v>29</v>
      </c>
      <c r="C48" s="37">
        <v>44699.655219907399</v>
      </c>
      <c r="D48" s="37">
        <v>44713.627256944397</v>
      </c>
      <c r="E48" s="39" t="s">
        <v>72</v>
      </c>
      <c r="F48" s="39" t="s">
        <v>18</v>
      </c>
    </row>
    <row r="49" spans="1:6" ht="15" customHeight="1" x14ac:dyDescent="0.3">
      <c r="A49" s="40" t="s">
        <v>73</v>
      </c>
      <c r="B49" s="36" t="s">
        <v>23</v>
      </c>
      <c r="C49" s="38">
        <v>44704.452060185198</v>
      </c>
      <c r="D49" s="38">
        <v>44718.408865740697</v>
      </c>
      <c r="E49" s="40" t="s">
        <v>73</v>
      </c>
      <c r="F49" s="40" t="s">
        <v>18</v>
      </c>
    </row>
    <row r="50" spans="1:6" ht="15" customHeight="1" x14ac:dyDescent="0.3">
      <c r="A50" s="39" t="s">
        <v>74</v>
      </c>
      <c r="B50" s="35" t="s">
        <v>21</v>
      </c>
      <c r="C50" s="37">
        <v>44705.471018518503</v>
      </c>
      <c r="D50" s="37">
        <v>44719.445</v>
      </c>
      <c r="E50" s="39" t="s">
        <v>74</v>
      </c>
      <c r="F50" s="39" t="s">
        <v>18</v>
      </c>
    </row>
    <row r="51" spans="1:6" ht="15" customHeight="1" x14ac:dyDescent="0.3">
      <c r="A51" s="40" t="s">
        <v>75</v>
      </c>
      <c r="B51" s="36" t="s">
        <v>25</v>
      </c>
      <c r="C51" s="38">
        <v>44712.617789351898</v>
      </c>
      <c r="D51" s="38">
        <v>44728.7180787037</v>
      </c>
      <c r="E51" s="40" t="s">
        <v>75</v>
      </c>
      <c r="F51" s="40" t="s">
        <v>18</v>
      </c>
    </row>
    <row r="52" spans="1:6" ht="15" customHeight="1" x14ac:dyDescent="0.3">
      <c r="A52" s="39" t="s">
        <v>76</v>
      </c>
      <c r="B52" s="35" t="s">
        <v>21</v>
      </c>
      <c r="C52" s="37">
        <v>44714.445706018501</v>
      </c>
      <c r="D52" s="37">
        <v>44728.718182870398</v>
      </c>
      <c r="E52" s="39" t="s">
        <v>76</v>
      </c>
      <c r="F52" s="39" t="s">
        <v>18</v>
      </c>
    </row>
    <row r="53" spans="1:6" ht="15" customHeight="1" x14ac:dyDescent="0.3">
      <c r="A53" s="40" t="s">
        <v>77</v>
      </c>
      <c r="B53" s="36" t="s">
        <v>50</v>
      </c>
      <c r="C53" s="38">
        <v>44714.640115740702</v>
      </c>
      <c r="D53" s="38">
        <v>44728.718287037002</v>
      </c>
      <c r="E53" s="40" t="s">
        <v>77</v>
      </c>
      <c r="F53" s="40" t="s">
        <v>18</v>
      </c>
    </row>
    <row r="54" spans="1:6" ht="15" customHeight="1" x14ac:dyDescent="0.3">
      <c r="A54" s="39" t="s">
        <v>78</v>
      </c>
      <c r="B54" s="35" t="s">
        <v>21</v>
      </c>
      <c r="C54" s="37">
        <v>44715.066585648201</v>
      </c>
      <c r="D54" s="37">
        <v>44719.445011574098</v>
      </c>
      <c r="E54" s="39" t="s">
        <v>78</v>
      </c>
      <c r="F54" s="39" t="s">
        <v>18</v>
      </c>
    </row>
    <row r="55" spans="1:6" ht="15" customHeight="1" x14ac:dyDescent="0.3">
      <c r="A55" s="40" t="s">
        <v>79</v>
      </c>
      <c r="B55" s="36" t="s">
        <v>21</v>
      </c>
      <c r="C55" s="38">
        <v>44719.781180555598</v>
      </c>
      <c r="D55" s="38">
        <v>44728.718472222201</v>
      </c>
      <c r="E55" s="40" t="s">
        <v>79</v>
      </c>
      <c r="F55" s="40" t="s">
        <v>18</v>
      </c>
    </row>
    <row r="56" spans="1:6" ht="15" customHeight="1" x14ac:dyDescent="0.3">
      <c r="A56" s="39" t="s">
        <v>80</v>
      </c>
      <c r="B56" s="35" t="s">
        <v>21</v>
      </c>
      <c r="C56" s="37">
        <v>44720.362881944398</v>
      </c>
      <c r="D56" s="37">
        <v>44728.718576388899</v>
      </c>
      <c r="E56" s="39" t="s">
        <v>80</v>
      </c>
      <c r="F56" s="39" t="s">
        <v>18</v>
      </c>
    </row>
    <row r="57" spans="1:6" ht="15" customHeight="1" x14ac:dyDescent="0.3">
      <c r="A57" s="40" t="s">
        <v>81</v>
      </c>
      <c r="B57" s="36" t="s">
        <v>21</v>
      </c>
      <c r="C57" s="38">
        <v>44728.400659722203</v>
      </c>
      <c r="D57" s="38">
        <v>44746.694351851896</v>
      </c>
      <c r="E57" s="40" t="s">
        <v>81</v>
      </c>
      <c r="F57" s="40" t="s">
        <v>18</v>
      </c>
    </row>
    <row r="58" spans="1:6" ht="15" customHeight="1" x14ac:dyDescent="0.3">
      <c r="A58" s="39" t="s">
        <v>82</v>
      </c>
      <c r="B58" s="35" t="s">
        <v>21</v>
      </c>
      <c r="C58" s="37">
        <v>44736.446956018503</v>
      </c>
      <c r="D58" s="37">
        <v>44750.511030092603</v>
      </c>
      <c r="E58" s="39" t="s">
        <v>82</v>
      </c>
      <c r="F58" s="39" t="s">
        <v>18</v>
      </c>
    </row>
    <row r="59" spans="1:6" ht="15" customHeight="1" x14ac:dyDescent="0.3">
      <c r="A59" s="40" t="s">
        <v>84</v>
      </c>
      <c r="B59" s="36" t="s">
        <v>21</v>
      </c>
      <c r="C59" s="38">
        <v>44741.3750925926</v>
      </c>
      <c r="D59" s="38">
        <v>44750.511180555601</v>
      </c>
      <c r="E59" s="40" t="s">
        <v>84</v>
      </c>
      <c r="F59" s="40" t="s">
        <v>18</v>
      </c>
    </row>
    <row r="60" spans="1:6" ht="15" customHeight="1" x14ac:dyDescent="0.3">
      <c r="A60" s="39" t="s">
        <v>113</v>
      </c>
      <c r="B60" s="35" t="s">
        <v>21</v>
      </c>
      <c r="C60" s="37">
        <v>44743.368831018503</v>
      </c>
      <c r="D60" s="37">
        <v>44750.511377314797</v>
      </c>
      <c r="E60" s="39" t="s">
        <v>113</v>
      </c>
      <c r="F60" s="39" t="s">
        <v>18</v>
      </c>
    </row>
    <row r="61" spans="1:6" ht="15" customHeight="1" x14ac:dyDescent="0.3">
      <c r="A61" s="40" t="s">
        <v>114</v>
      </c>
      <c r="B61" s="36" t="s">
        <v>23</v>
      </c>
      <c r="C61" s="38">
        <v>44746.363113425898</v>
      </c>
      <c r="D61" s="38">
        <v>44750.511481481502</v>
      </c>
      <c r="E61" s="40" t="s">
        <v>114</v>
      </c>
      <c r="F61" s="40" t="s">
        <v>18</v>
      </c>
    </row>
    <row r="62" spans="1:6" ht="15" customHeight="1" x14ac:dyDescent="0.3">
      <c r="A62" s="39" t="s">
        <v>115</v>
      </c>
      <c r="B62" s="35" t="s">
        <v>116</v>
      </c>
      <c r="C62" s="37">
        <v>44747.107673611099</v>
      </c>
      <c r="D62" s="37">
        <v>44747.4529861111</v>
      </c>
      <c r="E62" s="39" t="s">
        <v>115</v>
      </c>
      <c r="F62" s="39" t="s">
        <v>18</v>
      </c>
    </row>
    <row r="63" spans="1:6" ht="15" customHeight="1" x14ac:dyDescent="0.3">
      <c r="A63" s="40" t="s">
        <v>117</v>
      </c>
      <c r="B63" s="36" t="s">
        <v>21</v>
      </c>
      <c r="C63" s="38">
        <v>44749.6973842593</v>
      </c>
      <c r="D63" s="38">
        <v>44757.589085648098</v>
      </c>
      <c r="E63" s="40" t="s">
        <v>117</v>
      </c>
      <c r="F63" s="40" t="s">
        <v>18</v>
      </c>
    </row>
    <row r="64" spans="1:6" ht="15" customHeight="1" x14ac:dyDescent="0.3">
      <c r="A64" s="39" t="s">
        <v>118</v>
      </c>
      <c r="B64" s="35" t="s">
        <v>42</v>
      </c>
      <c r="C64" s="37">
        <v>44753.8191435185</v>
      </c>
      <c r="D64" s="37">
        <v>44764.652939814798</v>
      </c>
      <c r="E64" s="39" t="s">
        <v>118</v>
      </c>
      <c r="F64" s="39" t="s">
        <v>18</v>
      </c>
    </row>
    <row r="65" spans="1:6" ht="15" customHeight="1" x14ac:dyDescent="0.3">
      <c r="A65" s="40" t="s">
        <v>119</v>
      </c>
      <c r="B65" s="36" t="s">
        <v>29</v>
      </c>
      <c r="C65" s="38">
        <v>44754.908969907403</v>
      </c>
      <c r="D65" s="38">
        <v>44756.4145138889</v>
      </c>
      <c r="E65" s="40" t="s">
        <v>119</v>
      </c>
      <c r="F65" s="40" t="s">
        <v>18</v>
      </c>
    </row>
    <row r="66" spans="1:6" ht="15" customHeight="1" x14ac:dyDescent="0.3">
      <c r="A66" s="39" t="s">
        <v>120</v>
      </c>
      <c r="B66" s="35" t="s">
        <v>29</v>
      </c>
      <c r="C66" s="37">
        <v>44754.9086342593</v>
      </c>
      <c r="D66" s="37">
        <v>44756.414571759298</v>
      </c>
      <c r="E66" s="39" t="s">
        <v>120</v>
      </c>
      <c r="F66" s="39" t="s">
        <v>18</v>
      </c>
    </row>
    <row r="67" spans="1:6" ht="15" customHeight="1" x14ac:dyDescent="0.3">
      <c r="A67" s="40" t="s">
        <v>121</v>
      </c>
      <c r="B67" s="36" t="s">
        <v>29</v>
      </c>
      <c r="C67" s="38">
        <v>44754.909108796302</v>
      </c>
      <c r="D67" s="38">
        <v>44756.414675925902</v>
      </c>
      <c r="E67" s="40" t="s">
        <v>121</v>
      </c>
      <c r="F67" s="40" t="s">
        <v>18</v>
      </c>
    </row>
    <row r="68" spans="1:6" ht="15" customHeight="1" x14ac:dyDescent="0.3">
      <c r="A68" s="39" t="s">
        <v>122</v>
      </c>
      <c r="B68" s="35" t="s">
        <v>29</v>
      </c>
      <c r="C68" s="37">
        <v>44754.909618055601</v>
      </c>
      <c r="D68" s="37">
        <v>44756.414884259299</v>
      </c>
      <c r="E68" s="39" t="s">
        <v>122</v>
      </c>
      <c r="F68" s="39" t="s">
        <v>18</v>
      </c>
    </row>
    <row r="69" spans="1:6" ht="15" customHeight="1" x14ac:dyDescent="0.3">
      <c r="A69" s="40" t="s">
        <v>123</v>
      </c>
      <c r="B69" s="36" t="s">
        <v>29</v>
      </c>
      <c r="C69" s="38">
        <v>44754.910115740699</v>
      </c>
      <c r="D69" s="38">
        <v>44756.414953703701</v>
      </c>
      <c r="E69" s="40" t="s">
        <v>123</v>
      </c>
      <c r="F69" s="40" t="s">
        <v>18</v>
      </c>
    </row>
    <row r="70" spans="1:6" ht="15" customHeight="1" x14ac:dyDescent="0.3">
      <c r="A70" s="39" t="s">
        <v>124</v>
      </c>
      <c r="B70" s="35" t="s">
        <v>29</v>
      </c>
      <c r="C70" s="37">
        <v>44754.910624999997</v>
      </c>
      <c r="D70" s="37">
        <v>44756.415092592601</v>
      </c>
      <c r="E70" s="39" t="s">
        <v>124</v>
      </c>
      <c r="F70" s="39" t="s">
        <v>18</v>
      </c>
    </row>
    <row r="71" spans="1:6" ht="15" customHeight="1" x14ac:dyDescent="0.3">
      <c r="A71" s="40" t="s">
        <v>125</v>
      </c>
      <c r="B71" s="36" t="s">
        <v>29</v>
      </c>
      <c r="C71" s="38">
        <v>44754.911099536999</v>
      </c>
      <c r="D71" s="38">
        <v>44756.415208333303</v>
      </c>
      <c r="E71" s="40" t="s">
        <v>125</v>
      </c>
      <c r="F71" s="40" t="s">
        <v>18</v>
      </c>
    </row>
    <row r="72" spans="1:6" ht="15" customHeight="1" x14ac:dyDescent="0.3">
      <c r="A72" s="39" t="s">
        <v>126</v>
      </c>
      <c r="B72" s="35" t="s">
        <v>29</v>
      </c>
      <c r="C72" s="37">
        <v>44754.911666666703</v>
      </c>
      <c r="D72" s="37">
        <v>44756.415439814802</v>
      </c>
      <c r="E72" s="39" t="s">
        <v>126</v>
      </c>
      <c r="F72" s="39" t="s">
        <v>18</v>
      </c>
    </row>
    <row r="73" spans="1:6" ht="15" customHeight="1" x14ac:dyDescent="0.3">
      <c r="A73" s="40" t="s">
        <v>127</v>
      </c>
      <c r="B73" s="36" t="s">
        <v>29</v>
      </c>
      <c r="C73" s="38">
        <v>44754.9121296296</v>
      </c>
      <c r="D73" s="38">
        <v>44756.415601851899</v>
      </c>
      <c r="E73" s="40" t="s">
        <v>127</v>
      </c>
      <c r="F73" s="40" t="s">
        <v>18</v>
      </c>
    </row>
    <row r="74" spans="1:6" ht="15" customHeight="1" x14ac:dyDescent="0.3">
      <c r="A74" s="39" t="s">
        <v>128</v>
      </c>
      <c r="B74" s="35" t="s">
        <v>29</v>
      </c>
      <c r="C74" s="37">
        <v>44754.912650462997</v>
      </c>
      <c r="D74" s="37">
        <v>44756.415694444397</v>
      </c>
      <c r="E74" s="39" t="s">
        <v>128</v>
      </c>
      <c r="F74" s="39" t="s">
        <v>18</v>
      </c>
    </row>
    <row r="75" spans="1:6" ht="15" customHeight="1" x14ac:dyDescent="0.3">
      <c r="A75" s="40" t="s">
        <v>129</v>
      </c>
      <c r="B75" s="36" t="s">
        <v>29</v>
      </c>
      <c r="C75" s="38">
        <v>44754.9131597222</v>
      </c>
      <c r="D75" s="38">
        <v>44756.415868055599</v>
      </c>
      <c r="E75" s="40" t="s">
        <v>129</v>
      </c>
      <c r="F75" s="40" t="s">
        <v>18</v>
      </c>
    </row>
    <row r="76" spans="1:6" ht="15" customHeight="1" x14ac:dyDescent="0.3">
      <c r="A76" s="39" t="s">
        <v>130</v>
      </c>
      <c r="B76" s="35" t="s">
        <v>50</v>
      </c>
      <c r="C76" s="37">
        <v>44756.486527777801</v>
      </c>
      <c r="D76" s="37">
        <v>44770.392893518503</v>
      </c>
      <c r="E76" s="39" t="s">
        <v>130</v>
      </c>
      <c r="F76" s="39" t="s">
        <v>18</v>
      </c>
    </row>
    <row r="77" spans="1:6" ht="15" customHeight="1" x14ac:dyDescent="0.3">
      <c r="A77" s="40" t="s">
        <v>131</v>
      </c>
      <c r="B77" s="36" t="s">
        <v>50</v>
      </c>
      <c r="C77" s="38">
        <v>44756.487025463</v>
      </c>
      <c r="D77" s="38">
        <v>44770.394259259301</v>
      </c>
      <c r="E77" s="40" t="s">
        <v>131</v>
      </c>
      <c r="F77" s="40" t="s">
        <v>18</v>
      </c>
    </row>
    <row r="78" spans="1:6" ht="15" customHeight="1" x14ac:dyDescent="0.3">
      <c r="A78" s="39" t="s">
        <v>132</v>
      </c>
      <c r="B78" s="35" t="s">
        <v>50</v>
      </c>
      <c r="C78" s="37">
        <v>44756.487546296303</v>
      </c>
      <c r="D78" s="37">
        <v>44770.393796296303</v>
      </c>
      <c r="E78" s="39" t="s">
        <v>132</v>
      </c>
      <c r="F78" s="39" t="s">
        <v>18</v>
      </c>
    </row>
    <row r="79" spans="1:6" ht="15" customHeight="1" x14ac:dyDescent="0.3">
      <c r="A79" s="40" t="s">
        <v>133</v>
      </c>
      <c r="B79" s="36" t="s">
        <v>50</v>
      </c>
      <c r="C79" s="38">
        <v>44756.488067129598</v>
      </c>
      <c r="D79" s="38">
        <v>44770.394085648099</v>
      </c>
      <c r="E79" s="40" t="s">
        <v>133</v>
      </c>
      <c r="F79" s="40" t="s">
        <v>18</v>
      </c>
    </row>
    <row r="80" spans="1:6" ht="15" customHeight="1" x14ac:dyDescent="0.3">
      <c r="A80" s="39" t="s">
        <v>134</v>
      </c>
      <c r="B80" s="35" t="s">
        <v>42</v>
      </c>
      <c r="C80" s="37">
        <v>44756.705960648098</v>
      </c>
      <c r="D80" s="37">
        <v>44757.589085648098</v>
      </c>
      <c r="E80" s="39" t="s">
        <v>134</v>
      </c>
      <c r="F80" s="39" t="s">
        <v>18</v>
      </c>
    </row>
    <row r="81" spans="1:6" ht="15" customHeight="1" x14ac:dyDescent="0.3">
      <c r="A81" s="40" t="s">
        <v>135</v>
      </c>
      <c r="B81" s="36" t="s">
        <v>21</v>
      </c>
      <c r="C81" s="38">
        <v>44760.507118055597</v>
      </c>
      <c r="D81" s="38">
        <v>44764.653148148202</v>
      </c>
      <c r="E81" s="40" t="s">
        <v>135</v>
      </c>
      <c r="F81" s="40" t="s">
        <v>18</v>
      </c>
    </row>
    <row r="82" spans="1:6" ht="15" customHeight="1" x14ac:dyDescent="0.3">
      <c r="A82" s="39" t="s">
        <v>136</v>
      </c>
      <c r="B82" s="35" t="s">
        <v>21</v>
      </c>
      <c r="C82" s="37">
        <v>44760.646631944401</v>
      </c>
      <c r="D82" s="37">
        <v>44764.652928240699</v>
      </c>
      <c r="E82" s="39" t="s">
        <v>136</v>
      </c>
      <c r="F82" s="39" t="s">
        <v>18</v>
      </c>
    </row>
    <row r="83" spans="1:6" ht="15" customHeight="1" x14ac:dyDescent="0.3">
      <c r="A83" s="40" t="s">
        <v>137</v>
      </c>
      <c r="B83" s="36" t="s">
        <v>29</v>
      </c>
      <c r="C83" s="38">
        <v>44767.940358796302</v>
      </c>
      <c r="D83" s="38">
        <v>44770.394386574102</v>
      </c>
      <c r="E83" s="40" t="s">
        <v>137</v>
      </c>
      <c r="F83" s="40" t="s">
        <v>18</v>
      </c>
    </row>
    <row r="84" spans="1:6" ht="15" customHeight="1" x14ac:dyDescent="0.3">
      <c r="A84" s="39" t="s">
        <v>138</v>
      </c>
      <c r="B84" s="35" t="s">
        <v>29</v>
      </c>
      <c r="C84" s="37">
        <v>44767.940636574102</v>
      </c>
      <c r="D84" s="37">
        <v>44770.394548611097</v>
      </c>
      <c r="E84" s="39" t="s">
        <v>138</v>
      </c>
      <c r="F84" s="39" t="s">
        <v>18</v>
      </c>
    </row>
    <row r="85" spans="1:6" ht="15" customHeight="1" x14ac:dyDescent="0.3">
      <c r="A85" s="55" t="s">
        <v>139</v>
      </c>
      <c r="B85" s="36" t="s">
        <v>50</v>
      </c>
      <c r="C85" s="38">
        <v>44771.559155092596</v>
      </c>
      <c r="D85" s="38">
        <v>44781</v>
      </c>
      <c r="E85" s="55" t="s">
        <v>139</v>
      </c>
      <c r="F85" s="55" t="s">
        <v>18</v>
      </c>
    </row>
    <row r="86" spans="1:6" ht="15" customHeight="1" x14ac:dyDescent="0.3">
      <c r="A86" s="52" t="s">
        <v>145</v>
      </c>
      <c r="B86" s="50" t="s">
        <v>50</v>
      </c>
      <c r="C86" s="56">
        <v>44774.518657407403</v>
      </c>
      <c r="D86" s="56">
        <v>44789.717407407399</v>
      </c>
      <c r="E86" s="54" t="s">
        <v>145</v>
      </c>
      <c r="F86" s="54" t="s">
        <v>18</v>
      </c>
    </row>
    <row r="87" spans="1:6" ht="15" customHeight="1" x14ac:dyDescent="0.3">
      <c r="A87" s="53" t="s">
        <v>146</v>
      </c>
      <c r="B87" s="51" t="s">
        <v>21</v>
      </c>
      <c r="C87" s="57">
        <v>44774.592974537001</v>
      </c>
      <c r="D87" s="57">
        <v>44792.4773263889</v>
      </c>
      <c r="E87" s="55" t="s">
        <v>146</v>
      </c>
      <c r="F87" s="55" t="s">
        <v>18</v>
      </c>
    </row>
    <row r="88" spans="1:6" ht="15" customHeight="1" x14ac:dyDescent="0.3">
      <c r="A88" s="54" t="s">
        <v>147</v>
      </c>
      <c r="B88" s="50" t="s">
        <v>25</v>
      </c>
      <c r="C88" s="56">
        <v>44782.654085648202</v>
      </c>
      <c r="D88" s="56">
        <v>44796.395624999997</v>
      </c>
      <c r="E88" s="54" t="s">
        <v>147</v>
      </c>
      <c r="F88" s="54" t="s">
        <v>18</v>
      </c>
    </row>
    <row r="89" spans="1:6" ht="15" customHeight="1" x14ac:dyDescent="0.3">
      <c r="A89" s="55" t="s">
        <v>148</v>
      </c>
      <c r="B89" s="51" t="s">
        <v>50</v>
      </c>
      <c r="C89" s="57">
        <v>44783.503726851799</v>
      </c>
      <c r="D89" s="57">
        <v>44791.645578703698</v>
      </c>
      <c r="E89" s="55" t="s">
        <v>148</v>
      </c>
      <c r="F89" s="55" t="s">
        <v>18</v>
      </c>
    </row>
    <row r="90" spans="1:6" ht="15" customHeight="1" x14ac:dyDescent="0.3">
      <c r="A90" s="54" t="s">
        <v>149</v>
      </c>
      <c r="B90" s="50" t="s">
        <v>23</v>
      </c>
      <c r="C90" s="56">
        <v>44789.456099536997</v>
      </c>
      <c r="D90" s="56">
        <v>44806.4828935185</v>
      </c>
      <c r="E90" s="54" t="s">
        <v>149</v>
      </c>
      <c r="F90" s="54" t="s">
        <v>18</v>
      </c>
    </row>
    <row r="91" spans="1:6" ht="15" customHeight="1" x14ac:dyDescent="0.3">
      <c r="A91" s="55" t="s">
        <v>150</v>
      </c>
      <c r="B91" s="51" t="s">
        <v>21</v>
      </c>
      <c r="C91" s="57">
        <v>44791.358784722201</v>
      </c>
      <c r="D91" s="57">
        <v>44806.483148148101</v>
      </c>
      <c r="E91" s="55" t="s">
        <v>150</v>
      </c>
      <c r="F91" s="55" t="s">
        <v>18</v>
      </c>
    </row>
    <row r="92" spans="1:6" ht="15" customHeight="1" x14ac:dyDescent="0.3">
      <c r="A92" s="54" t="s">
        <v>151</v>
      </c>
      <c r="B92" s="50" t="s">
        <v>21</v>
      </c>
      <c r="C92" s="56">
        <v>44803.475648148102</v>
      </c>
      <c r="D92" s="56">
        <v>44824.409363425897</v>
      </c>
      <c r="E92" s="54" t="s">
        <v>151</v>
      </c>
      <c r="F92" s="54" t="s">
        <v>18</v>
      </c>
    </row>
    <row r="93" spans="1:6" ht="15" customHeight="1" x14ac:dyDescent="0.3">
      <c r="A93" s="55" t="s">
        <v>152</v>
      </c>
      <c r="B93" s="51" t="s">
        <v>50</v>
      </c>
      <c r="C93" s="57">
        <v>44816.514398148101</v>
      </c>
      <c r="D93" s="57">
        <v>44824.409432870401</v>
      </c>
      <c r="E93" s="55" t="s">
        <v>152</v>
      </c>
      <c r="F93" s="55" t="s">
        <v>18</v>
      </c>
    </row>
    <row r="94" spans="1:6" ht="15" customHeight="1" x14ac:dyDescent="0.3">
      <c r="A94" s="54" t="s">
        <v>153</v>
      </c>
      <c r="B94" s="50" t="s">
        <v>21</v>
      </c>
      <c r="C94" s="56">
        <v>44817.917777777802</v>
      </c>
      <c r="D94" s="56">
        <v>44833.627858796302</v>
      </c>
      <c r="E94" s="54" t="s">
        <v>153</v>
      </c>
      <c r="F94" s="54" t="s">
        <v>18</v>
      </c>
    </row>
    <row r="95" spans="1:6" ht="15" customHeight="1" x14ac:dyDescent="0.3">
      <c r="A95" s="55" t="s">
        <v>154</v>
      </c>
      <c r="B95" s="51" t="s">
        <v>21</v>
      </c>
      <c r="C95" s="57">
        <v>44824.572546296302</v>
      </c>
      <c r="D95" s="57">
        <v>44834.527974536999</v>
      </c>
      <c r="E95" s="55" t="s">
        <v>154</v>
      </c>
      <c r="F95" s="55" t="s">
        <v>18</v>
      </c>
    </row>
    <row r="96" spans="1:6" ht="15" customHeight="1" x14ac:dyDescent="0.3">
      <c r="A96" s="54" t="s">
        <v>155</v>
      </c>
      <c r="B96" s="50" t="s">
        <v>25</v>
      </c>
      <c r="C96" s="37">
        <v>44829.6324537037</v>
      </c>
      <c r="D96" s="37">
        <v>44839.592812499999</v>
      </c>
      <c r="E96" s="39" t="s">
        <v>155</v>
      </c>
      <c r="F96" s="39" t="s">
        <v>18</v>
      </c>
    </row>
    <row r="97" spans="1:6" ht="15" customHeight="1" x14ac:dyDescent="0.3">
      <c r="A97" s="42" t="s">
        <v>157</v>
      </c>
      <c r="B97" s="36" t="s">
        <v>29</v>
      </c>
      <c r="C97" s="38">
        <v>44838.652997685203</v>
      </c>
      <c r="D97" s="38">
        <v>44839.592974537001</v>
      </c>
      <c r="E97" s="40" t="s">
        <v>157</v>
      </c>
      <c r="F97" s="40" t="s">
        <v>18</v>
      </c>
    </row>
    <row r="98" spans="1:6" ht="15" customHeight="1" x14ac:dyDescent="0.3">
      <c r="A98" s="41" t="s">
        <v>158</v>
      </c>
      <c r="B98" s="35" t="s">
        <v>48</v>
      </c>
      <c r="C98" s="37">
        <v>44847.465856481504</v>
      </c>
      <c r="D98" s="37">
        <v>44859.576226851903</v>
      </c>
      <c r="E98" s="39" t="s">
        <v>158</v>
      </c>
      <c r="F98" s="39" t="s">
        <v>18</v>
      </c>
    </row>
    <row r="99" spans="1:6" ht="15" customHeight="1" x14ac:dyDescent="0.3">
      <c r="A99" s="40" t="s">
        <v>159</v>
      </c>
      <c r="B99" s="36" t="s">
        <v>21</v>
      </c>
      <c r="C99" s="38">
        <v>44852.701469907399</v>
      </c>
      <c r="D99" s="38">
        <v>44860.511620370402</v>
      </c>
      <c r="E99" s="40" t="s">
        <v>159</v>
      </c>
      <c r="F99" s="40" t="s">
        <v>18</v>
      </c>
    </row>
    <row r="100" spans="1:6" ht="15" customHeight="1" x14ac:dyDescent="0.3">
      <c r="A100" s="39" t="s">
        <v>160</v>
      </c>
      <c r="B100" s="35" t="s">
        <v>21</v>
      </c>
      <c r="C100" s="37">
        <v>44862.685983796298</v>
      </c>
      <c r="D100" s="37"/>
      <c r="E100" s="39"/>
      <c r="F100" s="39" t="s">
        <v>83</v>
      </c>
    </row>
  </sheetData>
  <autoFilter ref="A1:F100" xr:uid="{00000000-0001-0000-0100-000000000000}"/>
  <dataValidations xWindow="1026" yWindow="603" count="5">
    <dataValidation type="textLength" operator="lessThanOrEqual" allowBlank="1" showInputMessage="1" showErrorMessage="1" errorTitle="Longitud excedida" error="Este valor debe tener 350 caracteres o menos." promptTitle="Texto" prompt="Longitud máxima: 350 caracteres." sqref="E2:E84 E86:E100" xr:uid="{00000000-0002-0000-0100-000000000000}">
      <formula1>350</formula1>
    </dataValidation>
    <dataValidation type="date" operator="greaterThanOrEqual" allowBlank="1" showInputMessage="1" showErrorMessage="1" errorTitle="Fecha no válida" error="Fecha de modificación debe estar en el formato de fecha y hora correcto." promptTitle="Fecha y hora" prompt=" " sqref="D2:D100" xr:uid="{00000000-0002-0000-0100-000001000000}">
      <formula1>1</formula1>
    </dataValidation>
    <dataValidation type="date" operator="greaterThanOrEqual" allowBlank="1" showInputMessage="1" showErrorMessage="1" errorTitle="Fecha no válida" error="Fecha real de atención debe estar en el formato de fecha correcto." promptTitle="Fecha" prompt=" " sqref="C2:C100" xr:uid="{00000000-0002-0000-0100-000002000000}">
      <formula1>1</formula1>
    </dataValidation>
    <dataValidation showInputMessage="1" showErrorMessage="1" error=" " promptTitle="Búsqueda (se requiere)" prompt="Este registro de Tema ya tiene que existir en Microsoft Dynamics 365 o en este archivo de origen." sqref="B2:B100" xr:uid="{00000000-0002-0000-0100-000003000000}"/>
    <dataValidation type="textLength" operator="lessThanOrEqual" allowBlank="1" showInputMessage="1" showErrorMessage="1" errorTitle="Longitud excedida" error="Este valor debe tener 100 caracteres o menos." promptTitle="Texto" prompt="Longitud máxima: 100 caracteres." sqref="A2:A100 E85" xr:uid="{00000000-0002-0000-0100-000004000000}">
      <formula1>100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H26"/>
  <sheetViews>
    <sheetView showGridLines="0" tabSelected="1" topLeftCell="A6" zoomScale="79" zoomScaleNormal="79" workbookViewId="0">
      <selection activeCell="G31" sqref="G31"/>
    </sheetView>
  </sheetViews>
  <sheetFormatPr baseColWidth="10" defaultColWidth="11.44140625" defaultRowHeight="14.4" x14ac:dyDescent="0.3"/>
  <cols>
    <col min="1" max="1" width="8.109375" customWidth="1"/>
    <col min="2" max="2" width="15" customWidth="1"/>
    <col min="3" max="3" width="64.109375" customWidth="1"/>
    <col min="4" max="4" width="71.6640625" customWidth="1"/>
    <col min="5" max="5" width="38.88671875" customWidth="1"/>
  </cols>
  <sheetData>
    <row r="1" spans="2:8" x14ac:dyDescent="0.3">
      <c r="B1" s="58" t="s">
        <v>85</v>
      </c>
      <c r="C1" s="58"/>
      <c r="D1" s="58"/>
      <c r="E1" s="58"/>
    </row>
    <row r="2" spans="2:8" ht="17.25" customHeight="1" thickBot="1" x14ac:dyDescent="0.35">
      <c r="B2" s="59"/>
      <c r="C2" s="59"/>
      <c r="D2" s="59"/>
    </row>
    <row r="3" spans="2:8" ht="15" customHeight="1" thickBot="1" x14ac:dyDescent="0.35">
      <c r="B3" s="1"/>
      <c r="C3" s="1" t="s">
        <v>86</v>
      </c>
      <c r="D3" s="2" t="s">
        <v>87</v>
      </c>
      <c r="E3" s="4" t="s">
        <v>88</v>
      </c>
    </row>
    <row r="4" spans="2:8" ht="15" customHeight="1" x14ac:dyDescent="0.3">
      <c r="B4" s="9" t="s">
        <v>89</v>
      </c>
      <c r="C4" s="21" t="s">
        <v>10</v>
      </c>
      <c r="D4" s="16" t="s">
        <v>90</v>
      </c>
      <c r="E4" s="7"/>
    </row>
    <row r="5" spans="2:8" ht="15" customHeight="1" x14ac:dyDescent="0.3">
      <c r="B5" s="3" t="s">
        <v>91</v>
      </c>
      <c r="C5" s="24" t="s">
        <v>11</v>
      </c>
      <c r="D5" s="24" t="s">
        <v>92</v>
      </c>
      <c r="E5" s="3"/>
    </row>
    <row r="6" spans="2:8" ht="15" customHeight="1" x14ac:dyDescent="0.3">
      <c r="B6" s="60" t="s">
        <v>93</v>
      </c>
      <c r="C6" s="27" t="s">
        <v>42</v>
      </c>
      <c r="D6" s="66" t="s">
        <v>95</v>
      </c>
      <c r="E6" s="26"/>
    </row>
    <row r="7" spans="2:8" ht="15" customHeight="1" x14ac:dyDescent="0.3">
      <c r="B7" s="61"/>
      <c r="C7" s="28" t="s">
        <v>116</v>
      </c>
      <c r="D7" s="67"/>
      <c r="E7" s="26"/>
    </row>
    <row r="8" spans="2:8" ht="15" customHeight="1" x14ac:dyDescent="0.3">
      <c r="B8" s="61"/>
      <c r="C8" s="28" t="s">
        <v>94</v>
      </c>
      <c r="D8" s="67"/>
      <c r="E8" s="26"/>
    </row>
    <row r="9" spans="2:8" ht="15" customHeight="1" x14ac:dyDescent="0.3">
      <c r="B9" s="61"/>
      <c r="C9" s="29" t="s">
        <v>54</v>
      </c>
      <c r="D9" s="68"/>
      <c r="E9" s="26"/>
    </row>
    <row r="10" spans="2:8" ht="15" customHeight="1" x14ac:dyDescent="0.3">
      <c r="B10" s="61"/>
      <c r="C10" s="25" t="s">
        <v>17</v>
      </c>
      <c r="D10" s="63" t="s">
        <v>96</v>
      </c>
      <c r="E10" s="12"/>
    </row>
    <row r="11" spans="2:8" ht="15" customHeight="1" x14ac:dyDescent="0.3">
      <c r="B11" s="61"/>
      <c r="C11" s="8" t="s">
        <v>23</v>
      </c>
      <c r="D11" s="63"/>
      <c r="E11" s="8"/>
    </row>
    <row r="12" spans="2:8" ht="15" customHeight="1" x14ac:dyDescent="0.3">
      <c r="B12" s="61"/>
      <c r="C12" s="8" t="s">
        <v>50</v>
      </c>
      <c r="D12" s="63"/>
      <c r="E12" s="8"/>
    </row>
    <row r="13" spans="2:8" ht="15" customHeight="1" x14ac:dyDescent="0.3">
      <c r="B13" s="61"/>
      <c r="C13" s="8" t="s">
        <v>25</v>
      </c>
      <c r="D13" s="63"/>
      <c r="E13" s="8"/>
      <c r="H13" s="20"/>
    </row>
    <row r="14" spans="2:8" ht="15" customHeight="1" x14ac:dyDescent="0.3">
      <c r="B14" s="61"/>
      <c r="C14" s="8" t="s">
        <v>21</v>
      </c>
      <c r="D14" s="63"/>
      <c r="E14" s="8"/>
    </row>
    <row r="15" spans="2:8" ht="15" customHeight="1" x14ac:dyDescent="0.3">
      <c r="B15" s="61"/>
      <c r="C15" s="8" t="s">
        <v>29</v>
      </c>
      <c r="D15" s="63"/>
      <c r="E15" s="8"/>
    </row>
    <row r="16" spans="2:8" ht="15" customHeight="1" x14ac:dyDescent="0.3">
      <c r="B16" s="61"/>
      <c r="C16" s="13" t="s">
        <v>48</v>
      </c>
      <c r="D16" s="63"/>
      <c r="E16" s="13"/>
    </row>
    <row r="17" spans="2:5" ht="15" customHeight="1" x14ac:dyDescent="0.3">
      <c r="B17" s="62"/>
      <c r="C17" s="8" t="s">
        <v>97</v>
      </c>
      <c r="D17" s="23" t="s">
        <v>98</v>
      </c>
      <c r="E17" s="8"/>
    </row>
    <row r="18" spans="2:5" ht="15" customHeight="1" x14ac:dyDescent="0.3">
      <c r="B18" s="3" t="s">
        <v>99</v>
      </c>
      <c r="C18" s="5" t="s">
        <v>12</v>
      </c>
      <c r="D18" s="5" t="s">
        <v>100</v>
      </c>
      <c r="E18" s="3"/>
    </row>
    <row r="19" spans="2:5" ht="15" customHeight="1" x14ac:dyDescent="0.3">
      <c r="B19" s="10" t="s">
        <v>101</v>
      </c>
      <c r="C19" s="21" t="s">
        <v>13</v>
      </c>
      <c r="D19" s="19" t="s">
        <v>102</v>
      </c>
      <c r="E19" s="7"/>
    </row>
    <row r="20" spans="2:5" ht="15" customHeight="1" x14ac:dyDescent="0.3">
      <c r="B20" s="3" t="s">
        <v>103</v>
      </c>
      <c r="C20" s="5" t="s">
        <v>14</v>
      </c>
      <c r="D20" s="5" t="s">
        <v>104</v>
      </c>
      <c r="E20" s="3"/>
    </row>
    <row r="21" spans="2:5" ht="15" customHeight="1" x14ac:dyDescent="0.3">
      <c r="B21" s="11" t="s">
        <v>105</v>
      </c>
      <c r="C21" s="22" t="s">
        <v>15</v>
      </c>
      <c r="D21" s="19" t="s">
        <v>106</v>
      </c>
      <c r="E21" s="7"/>
    </row>
    <row r="22" spans="2:5" ht="15" customHeight="1" x14ac:dyDescent="0.3">
      <c r="B22" s="64" t="s">
        <v>107</v>
      </c>
      <c r="C22" s="5" t="s">
        <v>83</v>
      </c>
      <c r="D22" s="5" t="s">
        <v>108</v>
      </c>
      <c r="E22" s="5"/>
    </row>
    <row r="23" spans="2:5" ht="15" customHeight="1" x14ac:dyDescent="0.3">
      <c r="B23" s="65"/>
      <c r="C23" s="5" t="s">
        <v>97</v>
      </c>
      <c r="D23" s="5" t="s">
        <v>109</v>
      </c>
      <c r="E23" s="5"/>
    </row>
    <row r="24" spans="2:5" ht="15" customHeight="1" x14ac:dyDescent="0.3">
      <c r="B24" s="65"/>
      <c r="C24" s="5" t="s">
        <v>18</v>
      </c>
      <c r="D24" s="5" t="s">
        <v>110</v>
      </c>
      <c r="E24" s="5"/>
    </row>
    <row r="25" spans="2:5" ht="15" customHeight="1" x14ac:dyDescent="0.3">
      <c r="B25" s="5"/>
      <c r="C25" s="5" t="s">
        <v>97</v>
      </c>
      <c r="D25" s="5" t="s">
        <v>111</v>
      </c>
      <c r="E25" s="5"/>
    </row>
    <row r="26" spans="2:5" ht="15" customHeight="1" x14ac:dyDescent="0.3">
      <c r="B26" s="30"/>
      <c r="C26" s="5" t="s">
        <v>97</v>
      </c>
      <c r="D26" s="5" t="s">
        <v>112</v>
      </c>
      <c r="E26" s="5"/>
    </row>
  </sheetData>
  <mergeCells count="6">
    <mergeCell ref="B1:E1"/>
    <mergeCell ref="B2:D2"/>
    <mergeCell ref="B6:B17"/>
    <mergeCell ref="D10:D16"/>
    <mergeCell ref="B22:B24"/>
    <mergeCell ref="D6:D9"/>
  </mergeCells>
  <dataValidations count="1">
    <dataValidation showInputMessage="1" showErrorMessage="1" error=" " promptTitle="Búsqueda (se requiere)" prompt="Este registro de Tema ya tiene que existir en Microsoft Dynamics 365 o en este archivo de origen." sqref="C6:C9 C11:C17" xr:uid="{00000000-0002-0000-0200-000000000000}"/>
  </dataValidations>
  <pageMargins left="0.7" right="0.7" top="0.75" bottom="0.75" header="0.3" footer="0.3"/>
  <pageSetup paperSize="9" orientation="portrait" horizontalDpi="4294967295" verticalDpi="4294967295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e7c91ec-8fd2-4fc8-810e-19259427db0d" xsi:nil="true"/>
    <lcf76f155ced4ddcb4097134ff3c332f xmlns="9b42f387-7d9a-4709-af8c-5a057c4e3eea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05F3D2AD2ECC6408DE0986AD414B021" ma:contentTypeVersion="16" ma:contentTypeDescription="Crear nuevo documento." ma:contentTypeScope="" ma:versionID="21d3dc575cc6a19c0c51924bc50fffc3">
  <xsd:schema xmlns:xsd="http://www.w3.org/2001/XMLSchema" xmlns:xs="http://www.w3.org/2001/XMLSchema" xmlns:p="http://schemas.microsoft.com/office/2006/metadata/properties" xmlns:ns2="9b42f387-7d9a-4709-af8c-5a057c4e3eea" xmlns:ns3="fe7c91ec-8fd2-4fc8-810e-19259427db0d" targetNamespace="http://schemas.microsoft.com/office/2006/metadata/properties" ma:root="true" ma:fieldsID="c7593fcae8a7829a5a63c58da5668f2c" ns2:_="" ns3:_="">
    <xsd:import namespace="9b42f387-7d9a-4709-af8c-5a057c4e3eea"/>
    <xsd:import namespace="fe7c91ec-8fd2-4fc8-810e-19259427db0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42f387-7d9a-4709-af8c-5a057c4e3ee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c6d0a366-f013-4afb-8079-7418cfb1d11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7c91ec-8fd2-4fc8-810e-19259427db0d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59bcbcc3-0ac1-45ce-97fe-401c20d9ccf8}" ma:internalName="TaxCatchAll" ma:showField="CatchAllData" ma:web="fe7c91ec-8fd2-4fc8-810e-19259427db0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47EE808-72EE-4B68-AEA5-65516620B100}">
  <ds:schemaRefs>
    <ds:schemaRef ds:uri="http://schemas.microsoft.com/office/2006/metadata/properties"/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http://schemas.microsoft.com/office/infopath/2007/PartnerControls"/>
    <ds:schemaRef ds:uri="http://purl.org/dc/dcmitype/"/>
    <ds:schemaRef ds:uri="http://purl.org/dc/terms/"/>
    <ds:schemaRef ds:uri="http://purl.org/dc/elements/1.1/"/>
    <ds:schemaRef ds:uri="fe7c91ec-8fd2-4fc8-810e-19259427db0d"/>
    <ds:schemaRef ds:uri="9b42f387-7d9a-4709-af8c-5a057c4e3eea"/>
  </ds:schemaRefs>
</ds:datastoreItem>
</file>

<file path=customXml/itemProps2.xml><?xml version="1.0" encoding="utf-8"?>
<ds:datastoreItem xmlns:ds="http://schemas.openxmlformats.org/officeDocument/2006/customXml" ds:itemID="{50E19F2C-480B-4343-8B0C-6A653640BFD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b42f387-7d9a-4709-af8c-5a057c4e3eea"/>
    <ds:schemaRef ds:uri="fe7c91ec-8fd2-4fc8-810e-19259427db0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D1D9A49-A350-42B3-8C02-AB5A2479D03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Reporte</vt:lpstr>
      <vt:lpstr>Reclamos</vt:lpstr>
      <vt:lpstr>Tabla de Homologación y Notas</vt:lpstr>
    </vt:vector>
  </TitlesOfParts>
  <Manager/>
  <Company>Luffi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Luffi</dc:creator>
  <cp:keywords/>
  <dc:description/>
  <cp:lastModifiedBy>Pablo Orozco</cp:lastModifiedBy>
  <cp:revision/>
  <dcterms:created xsi:type="dcterms:W3CDTF">2020-07-10T15:23:30Z</dcterms:created>
  <dcterms:modified xsi:type="dcterms:W3CDTF">2022-11-11T14:36:34Z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0x010100AEAD5B55AB8B2B49B70CD4F5A2DDF1DB</vt:lpwstr>
  </property>
  <property fmtid="{D5CDD505-2E9C-101B-9397-08002B2CF9AE}" pid="3" name="MediaServiceImageTags">
    <vt:lpwstr/>
  </property>
</Properties>
</file>