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sagcl-my.sharepoint.com/personal/juan_chaucono_sag_gob_cl/Documents/1. RECLAMOS/PMG RECLAMOS/"/>
    </mc:Choice>
  </mc:AlternateContent>
  <xr:revisionPtr revIDLastSave="148" documentId="8_{C16CF9B2-37D2-407B-820E-020EB2407055}" xr6:coauthVersionLast="47" xr6:coauthVersionMax="47" xr10:uidLastSave="{01EF9361-A227-4990-94BD-E0272A91E177}"/>
  <bookViews>
    <workbookView xWindow="-108" yWindow="-108" windowWidth="23256" windowHeight="12456" xr2:uid="{3299EEB2-5082-4DE8-B12D-ADE89000BFEA}"/>
  </bookViews>
  <sheets>
    <sheet name="Reporte" sheetId="4" r:id="rId1"/>
    <sheet name="Reclamos" sheetId="1" r:id="rId2"/>
    <sheet name="Tabla de homologación y notas" sheetId="2" r:id="rId3"/>
    <sheet name="Listas" sheetId="5" state="hidden" r:id="rId4"/>
  </sheets>
  <externalReferences>
    <externalReference r:id="rId5"/>
  </externalReferences>
  <definedNames>
    <definedName name="_xlnm._FilterDatabase" localSheetId="1" hidden="1">Reclamos!$A$1:$L$221</definedName>
    <definedName name="Producto_Estratégico">[1]Datos!$A$3:$A$15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4" l="1"/>
  <c r="C17" i="4" s="1"/>
  <c r="C18" i="4" s="1"/>
  <c r="B16" i="4"/>
  <c r="H182" i="1"/>
  <c r="B182" i="1"/>
  <c r="C6" i="4"/>
  <c r="B7" i="4"/>
  <c r="B6" i="4"/>
  <c r="C15" i="4"/>
  <c r="C14" i="4"/>
  <c r="C13" i="4"/>
  <c r="C12" i="4"/>
  <c r="C11" i="4"/>
  <c r="C10" i="4"/>
  <c r="C9" i="4"/>
  <c r="C8" i="4"/>
  <c r="C7" i="4"/>
  <c r="B17" i="4"/>
  <c r="B18" i="4" s="1"/>
  <c r="B15" i="4"/>
  <c r="B14" i="4"/>
  <c r="B13" i="4"/>
  <c r="B12" i="4"/>
  <c r="B11" i="4"/>
  <c r="B10" i="4"/>
  <c r="B9" i="4"/>
  <c r="B8" i="4"/>
  <c r="H221" i="1" l="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H5" i="1"/>
  <c r="H4" i="1"/>
  <c r="H3" i="1"/>
  <c r="H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 r="B4" i="1"/>
  <c r="B3" i="1"/>
  <c r="B2" i="1"/>
  <c r="D17" i="4"/>
  <c r="D16" i="4"/>
  <c r="D15" i="4"/>
  <c r="D14" i="4"/>
  <c r="D13" i="4"/>
  <c r="D12" i="4"/>
  <c r="D5" i="4"/>
  <c r="D7" i="4" l="1"/>
  <c r="D6" i="4"/>
  <c r="D10" i="4" l="1"/>
  <c r="D8" i="4"/>
  <c r="D9" i="4"/>
  <c r="D18" i="4" l="1"/>
  <c r="D11" i="4"/>
</calcChain>
</file>

<file path=xl/sharedStrings.xml><?xml version="1.0" encoding="utf-8"?>
<sst xmlns="http://schemas.openxmlformats.org/spreadsheetml/2006/main" count="1509" uniqueCount="354">
  <si>
    <t>ID DEL RECLAMO</t>
  </si>
  <si>
    <t>BIEN/ SERVICIO QUE APLICA</t>
  </si>
  <si>
    <t>MOTIVO DEL RECLAMO</t>
  </si>
  <si>
    <t>FECHA INGRESO RECLAMO</t>
  </si>
  <si>
    <t>FECHA RESPUESTA RECLAMO</t>
  </si>
  <si>
    <t>Nº CARTA O IDENTIFICACIÓN DE LA  RESPUESTA</t>
  </si>
  <si>
    <t>Nº DE CARTA O IDENTIFICACIÓN DE LA RESPUESTA Y REGIÓN QUE RESPONDE RECLAMO</t>
  </si>
  <si>
    <t>VÍA INGRESO RECLAMO</t>
  </si>
  <si>
    <t>REGIÓN/DEPARTAMENTO QUE RESPONDE RECLAMO</t>
  </si>
  <si>
    <t>Equipaje acompañado, medios de transportes y mercancías de competencia del SAG controlados</t>
  </si>
  <si>
    <t>Procedimiento/Falla en proceso</t>
  </si>
  <si>
    <t>CARTA N°1916/2022</t>
  </si>
  <si>
    <t>Respondido</t>
  </si>
  <si>
    <t>Carta-Oficio</t>
  </si>
  <si>
    <t>Metropolitana</t>
  </si>
  <si>
    <t>CARTA N° 1/2022</t>
  </si>
  <si>
    <t>Arica y Parinacota</t>
  </si>
  <si>
    <t>Normativa sobre protección de los recursos naturales renovables aplicada e información territorial</t>
  </si>
  <si>
    <t>Demora respuesta/atención</t>
  </si>
  <si>
    <t>CARTA N° 71/2022</t>
  </si>
  <si>
    <t>Ñuble</t>
  </si>
  <si>
    <t>Conducta/Trato personal</t>
  </si>
  <si>
    <t>CARTA N° 63/2022</t>
  </si>
  <si>
    <t>Productos Silvoagropecuarios y Animales certificados</t>
  </si>
  <si>
    <t>CARTA N° 77/2022</t>
  </si>
  <si>
    <t>Formulario de atención</t>
  </si>
  <si>
    <t>Vigilancia, control, supresión y erradicación de enfermedades y plagas silvoagropecuarias</t>
  </si>
  <si>
    <t>Información</t>
  </si>
  <si>
    <t>CARTA N° 75/2022</t>
  </si>
  <si>
    <t>Otros</t>
  </si>
  <si>
    <t>CARTA N° 97/2022</t>
  </si>
  <si>
    <t>Normativa de competencia del SAG fiscalizada</t>
  </si>
  <si>
    <t>CARTA N° 152/2022</t>
  </si>
  <si>
    <t>Los Ríos</t>
  </si>
  <si>
    <t>CARTA N° 226/2022</t>
  </si>
  <si>
    <t>Los Lagos</t>
  </si>
  <si>
    <t>CARTA N° 257/2022</t>
  </si>
  <si>
    <t>Maule</t>
  </si>
  <si>
    <t>CARTA N° 175/2022</t>
  </si>
  <si>
    <t>CARTA N° 243/2022</t>
  </si>
  <si>
    <t>Disconformidad con decisión administrativa</t>
  </si>
  <si>
    <t>CARTA N° 190/2022</t>
  </si>
  <si>
    <t>Araucanía</t>
  </si>
  <si>
    <t>CARTA N° 115/2022</t>
  </si>
  <si>
    <t>CARTA N° 330/2022</t>
  </si>
  <si>
    <t>No aplica</t>
  </si>
  <si>
    <t>NO APLICA</t>
  </si>
  <si>
    <t>CARTA N° 154/2022</t>
  </si>
  <si>
    <t>Valparaíso</t>
  </si>
  <si>
    <t>Dirección y gestión estratégica de procesos</t>
  </si>
  <si>
    <t>CARTA N° 274/2022</t>
  </si>
  <si>
    <t>Gestión de recursos financieros, infraestructura y abastecimiento</t>
  </si>
  <si>
    <t>CARTA N° 138/2022</t>
  </si>
  <si>
    <t>CARTA N° 143/2022</t>
  </si>
  <si>
    <t>CARTA N° 147/2022</t>
  </si>
  <si>
    <t>Formulario Web</t>
  </si>
  <si>
    <t>CARTA N° 150/2022</t>
  </si>
  <si>
    <t>CARTA N° 170/2022</t>
  </si>
  <si>
    <t>CARTA N° 179/2022</t>
  </si>
  <si>
    <t>CARTA N° 241/2022</t>
  </si>
  <si>
    <t>Biobío</t>
  </si>
  <si>
    <t>CARTA N° 351/2022</t>
  </si>
  <si>
    <t>CARTA N° 173/2022</t>
  </si>
  <si>
    <t>CARTA N° 636/2022</t>
  </si>
  <si>
    <t>CARTA N° 184/2022</t>
  </si>
  <si>
    <t>CARTA N° 478/2022</t>
  </si>
  <si>
    <t>CARTA N° 651/2022</t>
  </si>
  <si>
    <t>CARTA N° 189/2022</t>
  </si>
  <si>
    <t>CARTA N° 796/2022</t>
  </si>
  <si>
    <t>O´Higgins</t>
  </si>
  <si>
    <t>CARTA N° 3277/2022</t>
  </si>
  <si>
    <t>Comunicaciones y Participación Ciudadana</t>
  </si>
  <si>
    <t>CARTA N° 205/2022</t>
  </si>
  <si>
    <t>CARTA N° 505/2022</t>
  </si>
  <si>
    <t>CARTA N° 208/2022</t>
  </si>
  <si>
    <t>CARTA N° 979/2022</t>
  </si>
  <si>
    <t>CARTA N° 473/2022</t>
  </si>
  <si>
    <t>CARTA N° 904/2022</t>
  </si>
  <si>
    <t>CARTA N° 1527/2022</t>
  </si>
  <si>
    <t>Productos e Insumos autorizados y/o registrados para uso silvoagropecuario</t>
  </si>
  <si>
    <t>CARTA N° 488/2022</t>
  </si>
  <si>
    <t>CARTA N° 57/2022</t>
  </si>
  <si>
    <t>Antofagasta</t>
  </si>
  <si>
    <t>CARTA N° 3332/2022</t>
  </si>
  <si>
    <t>CARTA N° 968/2022</t>
  </si>
  <si>
    <t>CARTA N° 540/2022</t>
  </si>
  <si>
    <t>Carta N° 1288/2022</t>
  </si>
  <si>
    <t>Carta N° 242/2022</t>
  </si>
  <si>
    <t>CARTA N° 583/2022</t>
  </si>
  <si>
    <t>Carta N° 245/2022</t>
  </si>
  <si>
    <t xml:space="preserve"> Carta N° 248/2022</t>
  </si>
  <si>
    <t>Carta N° 1110/2022</t>
  </si>
  <si>
    <t>CARTA N° 594/2022</t>
  </si>
  <si>
    <t>Carta N° 249/2022</t>
  </si>
  <si>
    <t>Carta N° 253/2022</t>
  </si>
  <si>
    <t>CARTA N° 617/2022</t>
  </si>
  <si>
    <t xml:space="preserve">Formulario de Atención </t>
  </si>
  <si>
    <t>CARTA N° 640/2022</t>
  </si>
  <si>
    <t>Carta N° 254/2022</t>
  </si>
  <si>
    <t>Carta N° 256/2022</t>
  </si>
  <si>
    <t>Carta N° 1418/2022</t>
  </si>
  <si>
    <t>Carta N° 15/2022</t>
  </si>
  <si>
    <t>Carta N° 258/2022</t>
  </si>
  <si>
    <t>Carta N° 1468/2022</t>
  </si>
  <si>
    <t>Carta N° 259/2022</t>
  </si>
  <si>
    <t>Carta N° 260/2022</t>
  </si>
  <si>
    <t>Gestión de sistemas de información y servicios tecnológicos</t>
  </si>
  <si>
    <t>Carta N° 261/2022</t>
  </si>
  <si>
    <t>CARTA N° 707/2022</t>
  </si>
  <si>
    <t>CARTA N° 1662/2022</t>
  </si>
  <si>
    <t>CARTA N° 743/2022</t>
  </si>
  <si>
    <t>Infraestructura</t>
  </si>
  <si>
    <t>CARTA N° 270/2022</t>
  </si>
  <si>
    <t>CARTA N° 1792/2022</t>
  </si>
  <si>
    <t>CARTA N° 1500/2022</t>
  </si>
  <si>
    <t>CARTA N° 178/2022</t>
  </si>
  <si>
    <t>Atacama</t>
  </si>
  <si>
    <t>CARTA N° 392/2022</t>
  </si>
  <si>
    <t>CARTA N° 283/2022</t>
  </si>
  <si>
    <t>CARTA N° 284/2022</t>
  </si>
  <si>
    <t>CARTA N° 773/2022</t>
  </si>
  <si>
    <t>CARTA N° 450/2022</t>
  </si>
  <si>
    <t>CARTA N° 285/2022</t>
  </si>
  <si>
    <t>Derivado totalmente</t>
  </si>
  <si>
    <t>CARTA N° 1728/2022</t>
  </si>
  <si>
    <t>CARTA N° 424/2022</t>
  </si>
  <si>
    <t>CARTA N° 286/2022</t>
  </si>
  <si>
    <t>CARTA N° 827/2022</t>
  </si>
  <si>
    <t>CARTA N° 829/2022</t>
  </si>
  <si>
    <t>CARTA N° 828/2022</t>
  </si>
  <si>
    <t>CARTA N° 1749/2022</t>
  </si>
  <si>
    <t>CARTA N° 845/2022</t>
  </si>
  <si>
    <t>CARTA N° 846/2022</t>
  </si>
  <si>
    <t>CARTA N° 456/2022</t>
  </si>
  <si>
    <t>CARTA N° 1775/2022</t>
  </si>
  <si>
    <t>CARTA N° 844/2022</t>
  </si>
  <si>
    <t>CARTA N° 4908/2022</t>
  </si>
  <si>
    <t>CARTA N° 1808/2022</t>
  </si>
  <si>
    <t>CARTA N° 1807/2022</t>
  </si>
  <si>
    <t>CARTA N° 294 /2022</t>
  </si>
  <si>
    <t>CARTA N° 909/2022</t>
  </si>
  <si>
    <t>CARTA N° 1444/2022</t>
  </si>
  <si>
    <t>CARTA N° 487/2022</t>
  </si>
  <si>
    <t>Gestión de personas</t>
  </si>
  <si>
    <t>CARTA N° 1295/2022</t>
  </si>
  <si>
    <t>Derivado</t>
  </si>
  <si>
    <t>CARTA N° 305 /2022</t>
  </si>
  <si>
    <t>CARTA N° 954/2022</t>
  </si>
  <si>
    <t>CARTA N° 263/2022</t>
  </si>
  <si>
    <t>Tarapacá</t>
  </si>
  <si>
    <t>CARTA N° 959/2022</t>
  </si>
  <si>
    <t>CARTA N° 657/2022</t>
  </si>
  <si>
    <t>CARTA N° 1004/2022</t>
  </si>
  <si>
    <t>CARTA N° 514/2022</t>
  </si>
  <si>
    <t>CARTA N° 1867/2022</t>
  </si>
  <si>
    <t>CARTA N° 307 /2022</t>
  </si>
  <si>
    <t>CARTA N° 308/2022</t>
  </si>
  <si>
    <t>CARTA N° 980/2022</t>
  </si>
  <si>
    <t>CARTA N° 1474 /2022</t>
  </si>
  <si>
    <t>CARTA N° 5450 /2022</t>
  </si>
  <si>
    <t>Carta N° 279/2022</t>
  </si>
  <si>
    <t>CARTA N° 988/2022</t>
  </si>
  <si>
    <t>CARTA N° 23/2022</t>
  </si>
  <si>
    <t>CARTA N° 1061 /2022</t>
  </si>
  <si>
    <t>CARTA N° 1387 /2022</t>
  </si>
  <si>
    <t>CARTA N° 1065 /2022</t>
  </si>
  <si>
    <t>CARTA N° 324 /2022</t>
  </si>
  <si>
    <t>CARTA N° 2165 /2022</t>
  </si>
  <si>
    <t>CARTA N° 2082 /2022</t>
  </si>
  <si>
    <t>CARTA N° 602 /2022</t>
  </si>
  <si>
    <t>Magallanes</t>
  </si>
  <si>
    <t>CARTA N° 325 /2022</t>
  </si>
  <si>
    <t>CARTA N° 338 /2022</t>
  </si>
  <si>
    <t>CARTA N° 799 /2022</t>
  </si>
  <si>
    <t>CARTA N° 318/2022</t>
  </si>
  <si>
    <t>CARTA N° 29/2022</t>
  </si>
  <si>
    <t>CARTA N° 2242 /2022</t>
  </si>
  <si>
    <t>CARTA N° 28/2022</t>
  </si>
  <si>
    <t>CARTA N° 1157 /2022</t>
  </si>
  <si>
    <t>CARTA N° 847/2022</t>
  </si>
  <si>
    <t>CARTA N°1604/2022</t>
  </si>
  <si>
    <t xml:space="preserve"> CARTA N° 332/2022</t>
  </si>
  <si>
    <t>CARTA N° 621/2022</t>
  </si>
  <si>
    <t>Correo electrónico</t>
  </si>
  <si>
    <t>Coquimbo</t>
  </si>
  <si>
    <t>CARTA N°648/2022</t>
  </si>
  <si>
    <t>CARTA N°2230/2022</t>
  </si>
  <si>
    <t>CARTA N°2229/2022</t>
  </si>
  <si>
    <t>CARTA N°136/2022</t>
  </si>
  <si>
    <t>ANTOFAGASTA</t>
  </si>
  <si>
    <t>CARTA Nº 1616/2022</t>
  </si>
  <si>
    <t>CARTA N°363/2022</t>
  </si>
  <si>
    <t>CARTA N°2238/2022</t>
  </si>
  <si>
    <t>CARTA N°887/2022</t>
  </si>
  <si>
    <t>CARTA N°364/2022</t>
  </si>
  <si>
    <t>CARTAS N°652/2022</t>
  </si>
  <si>
    <t>CARTA N°349/2022</t>
  </si>
  <si>
    <t>CARTA N°1650/2022</t>
  </si>
  <si>
    <t>CARTA N°2305/2022</t>
  </si>
  <si>
    <t>CARTA N°901/2022</t>
  </si>
  <si>
    <t>CARTA N°933/2022</t>
  </si>
  <si>
    <t>CARTA N°2304/2022</t>
  </si>
  <si>
    <t>CARTA N°369/2022</t>
  </si>
  <si>
    <t>CARTA Nº 1689/2022</t>
  </si>
  <si>
    <t>CARTA Nº1697/2022</t>
  </si>
  <si>
    <t>CARTA N°374/2022</t>
  </si>
  <si>
    <t>CARTA N° 748/2022</t>
  </si>
  <si>
    <t>CARTA N° 2496/2022</t>
  </si>
  <si>
    <t>CARTA N° 2498/2022</t>
  </si>
  <si>
    <t>CARTA N°642/2022</t>
  </si>
  <si>
    <t>CARTA N°2592 /2022</t>
  </si>
  <si>
    <t>CARTA N°409/2022</t>
  </si>
  <si>
    <t>CARTA N° 2529/2022</t>
  </si>
  <si>
    <t>Carta N° 407/2022</t>
  </si>
  <si>
    <t>CARTA N°160/2022</t>
  </si>
  <si>
    <t>CARTA N°412/2022</t>
  </si>
  <si>
    <t>CARTA N°3080/2022</t>
  </si>
  <si>
    <t>CARTA N°1440/2022</t>
  </si>
  <si>
    <t>CARTA N° 2587/2022</t>
  </si>
  <si>
    <t>CARTA N°2591 /2022</t>
  </si>
  <si>
    <t>CARTA N° 2636/2022</t>
  </si>
  <si>
    <t>CARTA N° 1566/2022</t>
  </si>
  <si>
    <t>CARTA N° 2638/2022</t>
  </si>
  <si>
    <t>CARTA N° 437/2022</t>
  </si>
  <si>
    <t>CARTA N° 797/2022</t>
  </si>
  <si>
    <t>CARTA N° 8591/2022</t>
  </si>
  <si>
    <t>CARTA N° 2635/2022</t>
  </si>
  <si>
    <t>CARTA N° 856/2022</t>
  </si>
  <si>
    <t>CARTA N°861/2022</t>
  </si>
  <si>
    <t>CARTA N°1675/2022</t>
  </si>
  <si>
    <t>Formulario WEB</t>
  </si>
  <si>
    <t>CARTA N°1169/2022</t>
  </si>
  <si>
    <t>CARTA N° 2805/2022</t>
  </si>
  <si>
    <t>Cuidado de bienes usuario</t>
  </si>
  <si>
    <t>CARTA N°439/2022</t>
  </si>
  <si>
    <t>CARTA N°2814/2022</t>
  </si>
  <si>
    <t>CARTA N°447/2022</t>
  </si>
  <si>
    <t>CARTA N°1538/2022</t>
  </si>
  <si>
    <t>CARTA N°8630/2022</t>
  </si>
  <si>
    <t>CARTA N° 464/2022</t>
  </si>
  <si>
    <t>CARTA N°2831/2022</t>
  </si>
  <si>
    <t>CARTA 8973/2022</t>
  </si>
  <si>
    <t>CARTA N°1076/2022</t>
  </si>
  <si>
    <t>Aysén</t>
  </si>
  <si>
    <t>CARTA N°2896/2022</t>
  </si>
  <si>
    <t>Carta N° 1807/2022</t>
  </si>
  <si>
    <t>CARTA N° 917872022</t>
  </si>
  <si>
    <t>CARTA N° 946/2022</t>
  </si>
  <si>
    <t>CARTA N° 9661/2022</t>
  </si>
  <si>
    <t>Estrategias de negociación internacional, en las áreas sanitarias, fitosanitarias y de facilitación del comercio de productos silvoagropecuarios</t>
  </si>
  <si>
    <t>CARTA N° 2279/2022</t>
  </si>
  <si>
    <t xml:space="preserve"> Infraestructura</t>
  </si>
  <si>
    <t>Carta N°678/2022</t>
  </si>
  <si>
    <t>CARTA N° 2166/2022</t>
  </si>
  <si>
    <t>CARTA 496/2022</t>
  </si>
  <si>
    <t>CARTA N° 497/2022</t>
  </si>
  <si>
    <t>Carta N°500/2022</t>
  </si>
  <si>
    <t>Carta N°  3693/2022</t>
  </si>
  <si>
    <t>Carta N° 3150/2022</t>
  </si>
  <si>
    <t>Carta N° 3682/2022</t>
  </si>
  <si>
    <t>Carta N° 1991/2022</t>
  </si>
  <si>
    <t xml:space="preserve">Carta N° 2425/2022 </t>
  </si>
  <si>
    <t>Carta N° 461/2022</t>
  </si>
  <si>
    <t>Carta N° 368/2022</t>
  </si>
  <si>
    <t>Carta N° 3239/2022</t>
  </si>
  <si>
    <t>Carta N° 2477/2022</t>
  </si>
  <si>
    <t>Tabla de Homologación y Notas</t>
  </si>
  <si>
    <t>Medio de Verificación</t>
  </si>
  <si>
    <t>Observaciones</t>
  </si>
  <si>
    <t>Columna A</t>
  </si>
  <si>
    <t>Columna B</t>
  </si>
  <si>
    <t>Código único de indentificación (ID) del reclamo</t>
  </si>
  <si>
    <t>Columna C</t>
  </si>
  <si>
    <t>BIEN/SERVICIO QUE APLICA</t>
  </si>
  <si>
    <t>NO  APLICA</t>
  </si>
  <si>
    <t>Corresponde al producto estratégico donde se generó el reclamo.</t>
  </si>
  <si>
    <t xml:space="preserve">Corresponde a Productos estratégicos (bienes/servicios) del Formulario A1 Ficha de definiciones estratégicas  año 2021-2022 del SAG. </t>
  </si>
  <si>
    <t>Análisis de Laboratorio realizados</t>
  </si>
  <si>
    <t>Columna D</t>
  </si>
  <si>
    <t>Columna E</t>
  </si>
  <si>
    <t>Actuaciones, atenciones o productos (bienes y/o servicios) que aplica</t>
  </si>
  <si>
    <t>ATENCIÓN</t>
  </si>
  <si>
    <t>PRODUCTO</t>
  </si>
  <si>
    <t>ACTUACIÓN</t>
  </si>
  <si>
    <t>Columna F</t>
  </si>
  <si>
    <t>Columna G</t>
  </si>
  <si>
    <t>Fecha de respuesta</t>
  </si>
  <si>
    <t>N° de oficio o identificación del documento en que se contiene la respuesta</t>
  </si>
  <si>
    <t>Estado del reclamo</t>
  </si>
  <si>
    <t xml:space="preserve">El SAG en relación con el Requisito Técnico N°3, entiende por respuesta resolutiva la que contiene decisiones definitivas que responden a lo solicitado por el usuario y dan cierre al caso. </t>
  </si>
  <si>
    <t>Columna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</si>
  <si>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</si>
  <si>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</si>
  <si>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</si>
  <si>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</si>
  <si>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</si>
  <si>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</si>
  <si>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</si>
  <si>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</si>
  <si>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</si>
  <si>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</si>
  <si>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</si>
  <si>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</si>
  <si>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</si>
  <si>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</si>
  <si>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</si>
  <si>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</si>
  <si>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</si>
  <si>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</si>
  <si>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Ingresado</t>
  </si>
  <si>
    <t>En Análisis</t>
  </si>
  <si>
    <t>Desistido</t>
  </si>
  <si>
    <t>ESTADO DEL RECLAMO</t>
  </si>
  <si>
    <t>CARTA N° 3333/2022</t>
  </si>
  <si>
    <t>LISTAS DESPLEGABLES</t>
  </si>
  <si>
    <t>Derivado y respondido parcialmente</t>
  </si>
  <si>
    <t>Nº EXPEDIENTE Y REGIÓN QUE RESPONDE RECLAMO</t>
  </si>
  <si>
    <t>CARTA N° 3025/2022</t>
  </si>
  <si>
    <t>CARTA N°487/2022</t>
  </si>
  <si>
    <t>CARTA N°679/2022</t>
  </si>
  <si>
    <t>CARTA N°486/2022</t>
  </si>
  <si>
    <t>Carta N° 3240/2022</t>
  </si>
  <si>
    <t>Carta N° 2252/2022</t>
  </si>
  <si>
    <t>Carta N° 2035/2022</t>
  </si>
  <si>
    <t>Carta N° 2430/2022</t>
  </si>
  <si>
    <t>Carta N° 2253/2022</t>
  </si>
  <si>
    <r>
      <t xml:space="preserve">Corresponde al número de expediente entregado por el sistema documental Ceropapel, al momento de crear el expediente para la tramitación del reclamo. En éste se incluyen todas las actuaciones que del procedimiento administrativo surjan y deben contar con el ID del reclamo. El sistema Ceropapel administra los reclamos en expedientes que pueden ser revisados mediante la función buscar por el número, año y región. Es importante recalcar que este sistema documental, puede duplicar números de expediente (ID) y nº de documentos de respuesta en distintas regiones, divisiones y /o unidades del Servicio, además este sistema no entrega reportes exportables en excel, </t>
    </r>
    <r>
      <rPr>
        <b/>
        <sz val="11"/>
        <color theme="1"/>
        <rFont val="Calibri"/>
        <family val="2"/>
        <scheme val="minor"/>
      </rPr>
      <t>la base de datos se construye manualmente</t>
    </r>
    <r>
      <rPr>
        <sz val="11"/>
        <color theme="1"/>
        <rFont val="Calibri"/>
        <family val="2"/>
        <scheme val="minor"/>
      </rPr>
      <t>. Debido a esto la base de datos incluye esta columna (Columna B) que corresponde a la concatenación de la columna A y la región que responde el reclamo (columna K).</t>
    </r>
  </si>
  <si>
    <t>Subcategorías columna C</t>
  </si>
  <si>
    <t xml:space="preserve">Corresponde al MOTIVO por el cual el usuario reclama, siendo éstos los siguientes: 
</t>
  </si>
  <si>
    <t>Se distinguen 8 categorías de motivos, las cuales se homologan a: actuaciones, atenciones y productos.</t>
  </si>
  <si>
    <t>Subcategorías columna D</t>
  </si>
  <si>
    <t>Corresponde a la fecha que ingresó el reclamo al SAG, por los vías de ingreso habilitadas. Éstas son: Formulario de atención (presencial), Carta- Oficio ( documentos que son derivados a OIRS desde oficina de partes), Correo electrónico (direcciones con dominio @sag.gob.cl que administran las oficinas OIRS del SAG y que están disponibles en  su página WEB) y Formulario WEB ( formulario digital que se encuentra en nuestra página WEB).</t>
  </si>
  <si>
    <t>Corresponde a la fecha del documento (carta-oficio ordinario) emitido por el SAG de respuesta resolutiva al reclamo.</t>
  </si>
  <si>
    <t>Columna H</t>
  </si>
  <si>
    <t>Corresponde al número del documento (carta-oficio ordinario) emitido por el SAG de respuesta resolutiva al reclamo. Este número es asignado por el sistema Ceropapel.</t>
  </si>
  <si>
    <t xml:space="preserve">Corresponde al número del documento, a través del cual se dío respuesta al reclamo por parte del SAG (Columna G), concatenado con la Región/Departamento que responde el reclamo (Columna K). Esta columna se incorpora debido a que el sistema documental Ceropapel duplica los números de documentos cuando éstos se emiten de regiones diferente. </t>
  </si>
  <si>
    <t>Columna I</t>
  </si>
  <si>
    <t xml:space="preserve">Corresponde al estado en el cual se encuentra el reclamo, según definición del Servicio:
INGRESADO   
EN ANÁLISIS
RESPONDIDO
DESISTIDO
DERIVADO: CORRESPONDE A LOS RECLAMOS DIRIGIDOS HACIA EL SAG.
DERIVADO Y RESPONDIDO PARCIALMENTE: CORRESPONDE A UN RECLAMO QUE ES RESPONDIDO EN SU "COMPETENCIA PARCIAL" POR EL SAG Y DERIVADO POR LA "NO COMPETENCIA"  A OTRA INSTITUCIÓN DEL ESTADO.
DERIVADO TOTALMENTE: EL SAG NO TIENE COMPETENCIA SOBRE LA MATERIA RECLAMADA.
</t>
  </si>
  <si>
    <t xml:space="preserve"> Columna J</t>
  </si>
  <si>
    <t>Corresponden a las vías de ingreso del reclamo, las cuales se clasifican en: Formulario de atención ( presencial), Carta- Oficio (documentos que son derivados a OIRS desde oficina de partes), Correo electrónico (recibidos en direcciones con dominio @sag.gob.cl que administran las oficinas OIRS del SAG y que están disponibles en  su página WEB) y Formulario WEB(formulario digital que se encuentra en nuestra página WEB).</t>
  </si>
  <si>
    <t>Columna K</t>
  </si>
  <si>
    <t>Corresponde a  cualquiera de las 17 unidades que gestionan y/o responden los reclamos recibidos en el SAG, siendo estas las 16 regiones de Chile más el Departamento de Comunicaciones y Participación Ciudadana. Esta data permite identificar las regiones que resuelven los reclamos, y  cuando los ID se repiten en el sistema documental ceropapel, se utiliza para diferenciarlas.</t>
  </si>
  <si>
    <t xml:space="preserve">Nuestro servicio no cuenta con un sistema de atenciones ciudadanas, que tenga reportabilidad. El proceso ocurre de la siguiente manera: Para recibirlos tenemos sólo canales por escrito, estos son:
*Formulario WEB, dispuesto en la página web del Servicio y gestionado a través de Cerofilas.
*Formulario atención presencial en oficinas OIRS
*Correo electrónico y 
*Oficina de Partes (para cartas-oficios)
Una vez ingresados se determina si es competencia del SAG; en caso de no serlo, se deriva a la Institución competente y en caso de serlo se analiza  el reclamo y se crea un expediente en ceropapel, carpeta electrónica que otorga un número que no es único (situación ya explicada con anterioridad). El expediente se abre con la creación del documento conductor de asignación a quien debe gestionar la respuesta resolutiva,  en el mismo expediente se incluyen todas la actuaciones que de dicho caso se originen y que permitan evacuar la respuesta definitiva. Sin embargo, dichas acciones son realizadas por cada funcionario involucrado, el sistema no tiene aviso de plazos, ni tampoco permite evacuar un reporte en Excel, de ahí que nuestra Base de datos de reclamos se construye en forma manual, con las columnas que utilizamos para la gestión y estadística interna. </t>
  </si>
  <si>
    <t>Nota aclaratoria N°1</t>
  </si>
  <si>
    <t>Nota aclaratoria N°2</t>
  </si>
  <si>
    <t>Nota aclaratoria N°3</t>
  </si>
  <si>
    <t>Nota aclaratoria N°4</t>
  </si>
  <si>
    <t>Existen reclamos cuya vía de ingreso fue por Formulario Web, pero se derivaron a la región mediante correo electrónico debido a intermitencia al descargar el formulario en Cerofilas</t>
  </si>
  <si>
    <t>CARTA N°823/2022</t>
  </si>
  <si>
    <t>Homologación MV DS N° 465/2021</t>
  </si>
  <si>
    <t>Fecha de ingreso</t>
  </si>
  <si>
    <r>
      <t>Con fecha 06/12/2022 se recibió respuesta del Comité de Expertos del PMG de Reclamos, sobre la contabilización y trazabilidad de aquellos reclamos que tienen una réplica del usuario. En este contexto, se informó al SAG "</t>
    </r>
    <r>
      <rPr>
        <b/>
        <i/>
        <sz val="11"/>
        <color theme="1"/>
        <rFont val="Calibri"/>
        <family val="2"/>
        <scheme val="minor"/>
      </rPr>
      <t>la réplica debe considerarse como un nuevo reclamo y en la respuesta que entreguen, debe adjuntarse el reclamo anterior como antecedente. Dicho esto, se debe crear un nuevo expediente</t>
    </r>
    <r>
      <rPr>
        <sz val="11"/>
        <color theme="1"/>
        <rFont val="Calibri"/>
        <family val="2"/>
        <scheme val="minor"/>
      </rPr>
      <t xml:space="preserve">"
Debido a lo anterior, existen reclamos que se trataron como "Réplica", generando un nuevo expediente en Ceropapel, haciendo referencia al reclamo original.
</t>
    </r>
  </si>
  <si>
    <r>
      <t>Con fecha 30/11/2022 se recibió respuesta del Comité de Expertos del PMG de Reclamos, sobre el ingreso de reclamos en días no hábiles. Al respecto, se informó al SAG "</t>
    </r>
    <r>
      <rPr>
        <b/>
        <i/>
        <sz val="11"/>
        <color theme="1"/>
        <rFont val="Calibri"/>
        <family val="2"/>
        <scheme val="minor"/>
      </rPr>
      <t>Según lo dispuesto en el artículo 25 de la Ley N° 19880, los plazos son de días hábiles y por siguiente toda presentación que se realice en día inhábil se entenderá presentada o realizada en el día hábil siguiente. (revisar el inciso 2° del artículo 25)</t>
    </r>
    <r>
      <rPr>
        <sz val="11"/>
        <color theme="1"/>
        <rFont val="Calibri"/>
        <family val="2"/>
        <scheme val="minor"/>
      </rPr>
      <t>"
En consecuencia, se consideró como fecha de ingreso o fecha de recepción del reclamo el día hábil siguiente, en aquellos reclamos que fueron enviados por el usuario en días inhábiles.</t>
    </r>
  </si>
  <si>
    <t>Nota aclaratoria N°5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</si>
</sst>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4"/>
      <color theme="1"/>
      <name val="Calibri"/>
      <family val="2"/>
      <scheme val="minor"/>
    </font>
    <font>
      <b/>
      <sz val="11"/>
      <color theme="4"/>
      <name val="Calibri"/>
      <family val="2"/>
      <scheme val="minor"/>
    </font>
    <font>
      <b/>
      <i/>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12">
    <xf numFmtId="0" fontId="0" fillId="0" borderId="0" xfId="0"/>
    <xf numFmtId="0" fontId="0" fillId="2" borderId="0" xfId="0" applyFill="1"/>
    <xf numFmtId="0" fontId="0" fillId="2" borderId="1" xfId="0" applyFill="1" applyBorder="1"/>
    <xf numFmtId="14" fontId="0" fillId="2" borderId="1" xfId="0" applyNumberFormat="1" applyFill="1" applyBorder="1"/>
    <xf numFmtId="0" fontId="2" fillId="3" borderId="1" xfId="0" applyFont="1" applyFill="1" applyBorder="1" applyAlignment="1">
      <alignment horizontal="center" vertical="center" wrapText="1"/>
    </xf>
    <xf numFmtId="0" fontId="0" fillId="2" borderId="0" xfId="0" applyFill="1" applyAlignment="1">
      <alignment horizontal="center"/>
    </xf>
    <xf numFmtId="0" fontId="0" fillId="0" borderId="0" xfId="0" applyAlignment="1">
      <alignment horizontal="center"/>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8" xfId="0" applyBorder="1" applyAlignment="1">
      <alignment horizontal="center" vertical="center" wrapText="1"/>
    </xf>
    <xf numFmtId="0" fontId="5" fillId="0" borderId="8" xfId="0" applyFont="1" applyBorder="1" applyAlignment="1">
      <alignment horizontal="center" vertical="center" wrapText="1"/>
    </xf>
    <xf numFmtId="0" fontId="0" fillId="0" borderId="10" xfId="0" applyBorder="1" applyAlignment="1">
      <alignment horizontal="center" vertical="center" wrapText="1"/>
    </xf>
    <xf numFmtId="0" fontId="0" fillId="2" borderId="0" xfId="0" applyFill="1" applyAlignment="1">
      <alignment vertical="center"/>
    </xf>
    <xf numFmtId="0" fontId="0" fillId="2" borderId="0" xfId="0" applyFill="1" applyAlignment="1">
      <alignment horizontal="center" vertical="center"/>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5" fillId="2" borderId="14" xfId="0" applyFont="1" applyFill="1" applyBorder="1" applyAlignment="1">
      <alignment horizontal="left" vertical="center"/>
    </xf>
    <xf numFmtId="0" fontId="5" fillId="2" borderId="15" xfId="0" applyFont="1" applyFill="1" applyBorder="1" applyAlignment="1">
      <alignment horizontal="center" vertical="center"/>
    </xf>
    <xf numFmtId="10" fontId="5" fillId="2" borderId="16" xfId="0" applyNumberFormat="1" applyFont="1" applyFill="1" applyBorder="1" applyAlignment="1">
      <alignment horizontal="center" vertical="center"/>
    </xf>
    <xf numFmtId="0" fontId="5" fillId="2" borderId="17" xfId="0" applyFont="1" applyFill="1" applyBorder="1" applyAlignment="1">
      <alignment horizontal="left" vertical="center"/>
    </xf>
    <xf numFmtId="0" fontId="5" fillId="2" borderId="1" xfId="0" applyFont="1" applyFill="1" applyBorder="1" applyAlignment="1">
      <alignment horizontal="center" vertical="center"/>
    </xf>
    <xf numFmtId="10" fontId="5" fillId="2" borderId="18" xfId="0" applyNumberFormat="1" applyFont="1" applyFill="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horizontal="center" vertical="center"/>
    </xf>
    <xf numFmtId="10" fontId="5" fillId="2" borderId="21" xfId="0" applyNumberFormat="1" applyFont="1" applyFill="1" applyBorder="1" applyAlignment="1">
      <alignment horizontal="center" vertical="center"/>
    </xf>
    <xf numFmtId="0" fontId="5" fillId="2" borderId="22" xfId="0" applyFont="1" applyFill="1" applyBorder="1" applyAlignment="1">
      <alignment horizontal="left" vertical="center"/>
    </xf>
    <xf numFmtId="0" fontId="5" fillId="2" borderId="9" xfId="0" applyFont="1" applyFill="1" applyBorder="1" applyAlignment="1">
      <alignment horizontal="center" vertical="center"/>
    </xf>
    <xf numFmtId="10" fontId="5" fillId="2" borderId="23" xfId="0" applyNumberFormat="1" applyFont="1" applyFill="1" applyBorder="1" applyAlignment="1">
      <alignment horizontal="center" vertical="center"/>
    </xf>
    <xf numFmtId="9" fontId="0" fillId="2" borderId="0" xfId="1" applyFont="1" applyFill="1"/>
    <xf numFmtId="0" fontId="4" fillId="3" borderId="12"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3" xfId="0" applyFont="1" applyFill="1" applyBorder="1" applyAlignment="1">
      <alignment horizontal="center" vertical="center"/>
    </xf>
    <xf numFmtId="0" fontId="2" fillId="3" borderId="1" xfId="0" applyFont="1" applyFill="1" applyBorder="1" applyAlignment="1">
      <alignment horizontal="center" vertical="center"/>
    </xf>
    <xf numFmtId="0" fontId="0" fillId="2" borderId="1" xfId="0" applyFill="1" applyBorder="1" applyAlignment="1">
      <alignment wrapText="1"/>
    </xf>
    <xf numFmtId="0" fontId="0" fillId="2" borderId="1" xfId="0" applyFill="1" applyBorder="1" applyAlignment="1">
      <alignment horizontal="left" vertical="center"/>
    </xf>
    <xf numFmtId="0" fontId="0" fillId="2" borderId="1" xfId="0" applyFill="1" applyBorder="1" applyAlignment="1">
      <alignment vertical="center"/>
    </xf>
    <xf numFmtId="0" fontId="0" fillId="0" borderId="1" xfId="0" applyBorder="1" applyAlignment="1">
      <alignment vertical="center"/>
    </xf>
    <xf numFmtId="0" fontId="0" fillId="0" borderId="1" xfId="0" applyBorder="1" applyAlignment="1">
      <alignment vertical="center" wrapText="1"/>
    </xf>
    <xf numFmtId="0" fontId="0" fillId="2" borderId="1" xfId="0" applyFill="1" applyBorder="1" applyAlignment="1">
      <alignment horizontal="center"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2" borderId="1" xfId="0" applyFill="1" applyBorder="1" applyAlignment="1">
      <alignment vertical="center" wrapText="1"/>
    </xf>
    <xf numFmtId="0" fontId="5"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2" fillId="0" borderId="17" xfId="0" applyFont="1" applyBorder="1" applyAlignment="1">
      <alignment horizontal="center" vertical="center" wrapText="1"/>
    </xf>
    <xf numFmtId="0" fontId="0" fillId="0" borderId="18" xfId="0" applyBorder="1" applyAlignment="1">
      <alignment vertical="center" wrapText="1"/>
    </xf>
    <xf numFmtId="0" fontId="2" fillId="2" borderId="17" xfId="0" applyFont="1" applyFill="1" applyBorder="1" applyAlignment="1">
      <alignment horizontal="center" vertical="center" wrapText="1"/>
    </xf>
    <xf numFmtId="0" fontId="0" fillId="2" borderId="18" xfId="0" applyFill="1" applyBorder="1" applyAlignment="1">
      <alignment horizontal="center" vertical="center" wrapText="1"/>
    </xf>
    <xf numFmtId="0" fontId="2" fillId="0" borderId="24" xfId="0" applyFont="1" applyBorder="1" applyAlignment="1">
      <alignment horizontal="center" vertical="center" wrapText="1"/>
    </xf>
    <xf numFmtId="0" fontId="0" fillId="2" borderId="18" xfId="0" applyFill="1" applyBorder="1" applyAlignment="1">
      <alignment horizontal="justify" vertical="top" wrapText="1"/>
    </xf>
    <xf numFmtId="0" fontId="0" fillId="0" borderId="25" xfId="0" applyBorder="1" applyAlignment="1">
      <alignment horizontal="justify" vertical="center" wrapText="1"/>
    </xf>
    <xf numFmtId="0" fontId="2" fillId="0" borderId="26" xfId="0" applyFont="1" applyBorder="1" applyAlignment="1">
      <alignment horizontal="center" vertical="center" wrapText="1"/>
    </xf>
    <xf numFmtId="0" fontId="0" fillId="0" borderId="25" xfId="0" applyBorder="1" applyAlignment="1">
      <alignment horizontal="justify" vertical="top" wrapText="1"/>
    </xf>
    <xf numFmtId="0" fontId="2" fillId="0" borderId="19" xfId="0" applyFont="1"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justify" vertical="top" wrapText="1"/>
    </xf>
    <xf numFmtId="0" fontId="0" fillId="0" borderId="1" xfId="0" applyBorder="1" applyAlignment="1">
      <alignment horizontal="justify" vertical="top"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2" fillId="0" borderId="24" xfId="0" applyFont="1" applyBorder="1" applyAlignment="1">
      <alignment horizontal="center" vertical="center" wrapText="1"/>
    </xf>
    <xf numFmtId="0" fontId="5" fillId="0" borderId="25" xfId="0" applyFont="1" applyBorder="1" applyAlignment="1">
      <alignment horizontal="justify" vertical="top" wrapText="1"/>
    </xf>
    <xf numFmtId="0" fontId="0" fillId="0" borderId="25" xfId="0" applyBorder="1" applyAlignment="1">
      <alignment horizontal="center" vertical="center" wrapText="1"/>
    </xf>
    <xf numFmtId="0" fontId="6" fillId="3" borderId="2" xfId="0" applyFont="1" applyFill="1" applyBorder="1" applyAlignment="1">
      <alignment horizontal="center"/>
    </xf>
    <xf numFmtId="0" fontId="6" fillId="3" borderId="3" xfId="0" applyFont="1" applyFill="1" applyBorder="1" applyAlignment="1">
      <alignment horizontal="center"/>
    </xf>
    <xf numFmtId="0" fontId="6" fillId="3" borderId="4" xfId="0" applyFont="1" applyFill="1" applyBorder="1" applyAlignment="1">
      <alignment horizontal="center"/>
    </xf>
    <xf numFmtId="0" fontId="0" fillId="2" borderId="17" xfId="0" applyFill="1" applyBorder="1"/>
    <xf numFmtId="0" fontId="0" fillId="2" borderId="18" xfId="0" applyFill="1" applyBorder="1"/>
    <xf numFmtId="0" fontId="0" fillId="2" borderId="19" xfId="0" applyFill="1" applyBorder="1"/>
    <xf numFmtId="0" fontId="0" fillId="2" borderId="20" xfId="0" applyFill="1" applyBorder="1"/>
    <xf numFmtId="14" fontId="0" fillId="2" borderId="20" xfId="0" applyNumberFormat="1" applyFill="1" applyBorder="1"/>
    <xf numFmtId="0" fontId="0" fillId="2" borderId="21" xfId="0" applyFill="1" applyBorder="1"/>
    <xf numFmtId="0" fontId="0" fillId="2" borderId="22" xfId="0" applyFill="1" applyBorder="1"/>
    <xf numFmtId="0" fontId="0" fillId="2" borderId="9" xfId="0" applyFill="1" applyBorder="1"/>
    <xf numFmtId="14" fontId="0" fillId="2" borderId="9" xfId="0" applyNumberFormat="1" applyFill="1" applyBorder="1"/>
    <xf numFmtId="0" fontId="0" fillId="2" borderId="23" xfId="0" applyFill="1" applyBorder="1"/>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0" fillId="2" borderId="28" xfId="0" applyFill="1" applyBorder="1" applyAlignment="1">
      <alignment horizontal="left" vertical="top"/>
    </xf>
    <xf numFmtId="0" fontId="0" fillId="2" borderId="27" xfId="0" applyFill="1" applyBorder="1" applyAlignment="1">
      <alignment horizontal="left" vertical="top" wrapText="1"/>
    </xf>
    <xf numFmtId="0" fontId="0" fillId="2" borderId="29" xfId="0" applyFill="1" applyBorder="1" applyAlignment="1">
      <alignment horizontal="left" vertical="top"/>
    </xf>
    <xf numFmtId="0" fontId="0" fillId="2" borderId="30" xfId="0" applyFill="1" applyBorder="1"/>
    <xf numFmtId="0" fontId="0" fillId="2" borderId="31" xfId="0" applyFill="1" applyBorder="1"/>
    <xf numFmtId="0" fontId="0" fillId="2" borderId="32" xfId="0" applyFill="1" applyBorder="1"/>
    <xf numFmtId="0" fontId="0" fillId="0" borderId="14" xfId="0" applyBorder="1" applyAlignment="1">
      <alignment horizontal="justify" vertical="top" wrapText="1"/>
    </xf>
    <xf numFmtId="0" fontId="0" fillId="0" borderId="15" xfId="0" applyBorder="1" applyAlignment="1">
      <alignment horizontal="justify" vertical="top" wrapText="1"/>
    </xf>
    <xf numFmtId="0" fontId="0" fillId="0" borderId="16" xfId="0" applyBorder="1" applyAlignment="1">
      <alignment horizontal="justify" vertical="top" wrapText="1"/>
    </xf>
    <xf numFmtId="0" fontId="0" fillId="0" borderId="19" xfId="0" applyBorder="1" applyAlignment="1">
      <alignment horizontal="justify" vertical="top" wrapText="1"/>
    </xf>
    <xf numFmtId="0" fontId="0" fillId="0" borderId="20" xfId="0" applyBorder="1" applyAlignment="1">
      <alignment horizontal="justify" vertical="top" wrapText="1"/>
    </xf>
    <xf numFmtId="0" fontId="0" fillId="0" borderId="21" xfId="0" applyBorder="1" applyAlignment="1">
      <alignment horizontal="justify" vertical="top" wrapText="1"/>
    </xf>
    <xf numFmtId="0" fontId="0" fillId="0" borderId="17" xfId="0" applyBorder="1" applyAlignment="1">
      <alignment horizontal="justify" vertical="top" wrapText="1"/>
    </xf>
    <xf numFmtId="0" fontId="0" fillId="0" borderId="18" xfId="0" applyBorder="1" applyAlignment="1">
      <alignment horizontal="justify" vertical="top" wrapText="1"/>
    </xf>
    <xf numFmtId="0" fontId="6" fillId="3" borderId="2" xfId="0" applyFont="1" applyFill="1" applyBorder="1" applyAlignment="1">
      <alignment horizontal="center" vertical="center"/>
    </xf>
    <xf numFmtId="0" fontId="6" fillId="3" borderId="3" xfId="0" applyFont="1" applyFill="1" applyBorder="1" applyAlignment="1">
      <alignment horizontal="center" vertical="center"/>
    </xf>
    <xf numFmtId="0" fontId="6" fillId="3" borderId="4" xfId="0" applyFont="1" applyFill="1" applyBorder="1" applyAlignment="1">
      <alignment horizontal="center" vertical="center"/>
    </xf>
    <xf numFmtId="0" fontId="5" fillId="2" borderId="33" xfId="0" applyFont="1" applyFill="1" applyBorder="1" applyAlignment="1">
      <alignment horizontal="left" vertical="center"/>
    </xf>
    <xf numFmtId="0" fontId="5" fillId="2" borderId="8" xfId="0" applyFont="1" applyFill="1" applyBorder="1" applyAlignment="1">
      <alignment horizontal="center" vertical="center"/>
    </xf>
    <xf numFmtId="10" fontId="5" fillId="2" borderId="34" xfId="0" applyNumberFormat="1" applyFont="1" applyFill="1" applyBorder="1" applyAlignment="1">
      <alignment horizontal="center" vertical="center"/>
    </xf>
    <xf numFmtId="0" fontId="7" fillId="4" borderId="6" xfId="0" applyFont="1" applyFill="1" applyBorder="1" applyAlignment="1">
      <alignment horizontal="center" vertical="center"/>
    </xf>
    <xf numFmtId="10" fontId="7" fillId="4" borderId="7" xfId="0" applyNumberFormat="1" applyFont="1" applyFill="1" applyBorder="1" applyAlignment="1">
      <alignment horizontal="center" vertical="center"/>
    </xf>
    <xf numFmtId="0" fontId="7" fillId="4" borderId="5" xfId="0" applyFont="1" applyFill="1" applyBorder="1" applyAlignment="1">
      <alignment horizontal="left" vertical="center"/>
    </xf>
    <xf numFmtId="0" fontId="0" fillId="2" borderId="35" xfId="0" applyFill="1" applyBorder="1" applyAlignment="1">
      <alignment horizontal="left" vertical="top" wrapText="1"/>
    </xf>
    <xf numFmtId="0" fontId="0" fillId="2" borderId="36" xfId="0" applyFill="1" applyBorder="1" applyAlignment="1">
      <alignment horizontal="left" vertical="top"/>
    </xf>
    <xf numFmtId="0" fontId="0" fillId="2" borderId="37" xfId="0" applyFill="1" applyBorder="1" applyAlignment="1">
      <alignment horizontal="left" vertical="top"/>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8B43C876-3D33-4952-A349-FF77F9396F37}"/>
            </a:ext>
          </a:extLst>
        </xdr:cNvPr>
        <xdr:cNvSpPr txBox="1"/>
      </xdr:nvSpPr>
      <xdr:spPr>
        <a:xfrm>
          <a:off x="0" y="182882"/>
          <a:ext cx="9441180" cy="257398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400387</xdr:colOff>
      <xdr:row>1</xdr:row>
      <xdr:rowOff>191320</xdr:rowOff>
    </xdr:from>
    <xdr:ext cx="6836708" cy="456380"/>
    <xdr:sp macro="" textlink="">
      <xdr:nvSpPr>
        <xdr:cNvPr id="3" name="4 Rectángulo">
          <a:extLst>
            <a:ext uri="{FF2B5EF4-FFF2-40B4-BE49-F238E27FC236}">
              <a16:creationId xmlns:a16="http://schemas.microsoft.com/office/drawing/2014/main" id="{5B913199-8104-4907-B99B-8DEAA0EBFBD7}"/>
            </a:ext>
          </a:extLst>
        </xdr:cNvPr>
        <xdr:cNvSpPr/>
      </xdr:nvSpPr>
      <xdr:spPr>
        <a:xfrm>
          <a:off x="1474807" y="37420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4" name="25 CuadroTexto">
          <a:extLst>
            <a:ext uri="{FF2B5EF4-FFF2-40B4-BE49-F238E27FC236}">
              <a16:creationId xmlns:a16="http://schemas.microsoft.com/office/drawing/2014/main" id="{5E621F72-CD26-41EF-B0AA-214A4560AF80}"/>
            </a:ext>
          </a:extLst>
        </xdr:cNvPr>
        <xdr:cNvSpPr txBox="1"/>
      </xdr:nvSpPr>
      <xdr:spPr>
        <a:xfrm>
          <a:off x="1199230" y="904538"/>
          <a:ext cx="780570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SERVICIO</a:t>
          </a:r>
          <a:r>
            <a:rPr lang="es-CL" sz="1100" baseline="0">
              <a:latin typeface="+mn-lt"/>
            </a:rPr>
            <a:t> AGRÍCOLA Y GANADERO</a:t>
          </a:r>
          <a:r>
            <a:rPr lang="es-CL" sz="1100">
              <a:latin typeface="+mn-lt"/>
            </a:rPr>
            <a:t>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04-01-2023 21:15                         </a:t>
          </a:r>
        </a:p>
        <a:p>
          <a:endParaRPr lang="es-CL" sz="1100">
            <a:latin typeface="+mn-lt"/>
          </a:endParaRPr>
        </a:p>
        <a:p>
          <a:r>
            <a:rPr lang="es-CL" sz="1100">
              <a:latin typeface="+mn-lt"/>
            </a:rPr>
            <a:t>RESPONSABLE </a:t>
          </a:r>
          <a:r>
            <a:rPr lang="es-CL" sz="1100" baseline="0">
              <a:latin typeface="+mn-lt"/>
            </a:rPr>
            <a:t>ENVÍO INFORMACIÓN: 	DAVID CHAUCONO PILQUIAN</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5" name="62 Conector recto">
          <a:extLst>
            <a:ext uri="{FF2B5EF4-FFF2-40B4-BE49-F238E27FC236}">
              <a16:creationId xmlns:a16="http://schemas.microsoft.com/office/drawing/2014/main" id="{D7F6A41C-BBAB-488E-B196-3EF970E2FAFB}"/>
            </a:ext>
          </a:extLst>
        </xdr:cNvPr>
        <xdr:cNvCxnSpPr/>
      </xdr:nvCxnSpPr>
      <xdr:spPr>
        <a:xfrm flipV="1">
          <a:off x="1186092" y="1211580"/>
          <a:ext cx="781884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6" name="64 Conector recto">
          <a:extLst>
            <a:ext uri="{FF2B5EF4-FFF2-40B4-BE49-F238E27FC236}">
              <a16:creationId xmlns:a16="http://schemas.microsoft.com/office/drawing/2014/main" id="{E1DA8448-934D-427A-A344-EB3D3EEF6DFC}"/>
            </a:ext>
          </a:extLst>
        </xdr:cNvPr>
        <xdr:cNvCxnSpPr/>
      </xdr:nvCxnSpPr>
      <xdr:spPr>
        <a:xfrm flipV="1">
          <a:off x="1199230" y="1506855"/>
          <a:ext cx="780570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7" name="66 Conector recto">
          <a:extLst>
            <a:ext uri="{FF2B5EF4-FFF2-40B4-BE49-F238E27FC236}">
              <a16:creationId xmlns:a16="http://schemas.microsoft.com/office/drawing/2014/main" id="{078DC68D-5F19-48B4-A7F7-3A4990BAA339}"/>
            </a:ext>
          </a:extLst>
        </xdr:cNvPr>
        <xdr:cNvCxnSpPr/>
      </xdr:nvCxnSpPr>
      <xdr:spPr>
        <a:xfrm flipV="1">
          <a:off x="219635" y="2183130"/>
          <a:ext cx="878530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9" name="66 Conector recto">
          <a:extLst>
            <a:ext uri="{FF2B5EF4-FFF2-40B4-BE49-F238E27FC236}">
              <a16:creationId xmlns:a16="http://schemas.microsoft.com/office/drawing/2014/main" id="{24954A2A-EB5F-4949-AAA9-6F0AE1373429}"/>
            </a:ext>
          </a:extLst>
        </xdr:cNvPr>
        <xdr:cNvCxnSpPr/>
      </xdr:nvCxnSpPr>
      <xdr:spPr>
        <a:xfrm>
          <a:off x="1199230" y="905466"/>
          <a:ext cx="780570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0" name="66 Conector recto">
          <a:extLst>
            <a:ext uri="{FF2B5EF4-FFF2-40B4-BE49-F238E27FC236}">
              <a16:creationId xmlns:a16="http://schemas.microsoft.com/office/drawing/2014/main" id="{58BA2BB5-F592-4A47-9A3C-1105024E5DDD}"/>
            </a:ext>
          </a:extLst>
        </xdr:cNvPr>
        <xdr:cNvCxnSpPr/>
      </xdr:nvCxnSpPr>
      <xdr:spPr>
        <a:xfrm flipV="1">
          <a:off x="1199230" y="1859281"/>
          <a:ext cx="780570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1</xdr:colOff>
      <xdr:row>1</xdr:row>
      <xdr:rowOff>21166</xdr:rowOff>
    </xdr:from>
    <xdr:to>
      <xdr:col>0</xdr:col>
      <xdr:colOff>982981</xdr:colOff>
      <xdr:row>1</xdr:row>
      <xdr:rowOff>893939</xdr:rowOff>
    </xdr:to>
    <xdr:pic>
      <xdr:nvPicPr>
        <xdr:cNvPr id="11" name="Imagen 10">
          <a:extLst>
            <a:ext uri="{FF2B5EF4-FFF2-40B4-BE49-F238E27FC236}">
              <a16:creationId xmlns:a16="http://schemas.microsoft.com/office/drawing/2014/main" id="{A0918533-3F1F-4A77-BA9A-6A2ACB8252B4}"/>
            </a:ext>
          </a:extLst>
        </xdr:cNvPr>
        <xdr:cNvPicPr>
          <a:picLocks noChangeAspect="1"/>
        </xdr:cNvPicPr>
      </xdr:nvPicPr>
      <xdr:blipFill>
        <a:blip xmlns:r="http://schemas.openxmlformats.org/officeDocument/2006/relationships" r:embed="rId1"/>
        <a:stretch>
          <a:fillRect/>
        </a:stretch>
      </xdr:blipFill>
      <xdr:spPr>
        <a:xfrm>
          <a:off x="1" y="204046"/>
          <a:ext cx="982980" cy="8727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55</xdr:row>
      <xdr:rowOff>693420</xdr:rowOff>
    </xdr:from>
    <xdr:to>
      <xdr:col>4</xdr:col>
      <xdr:colOff>922020</xdr:colOff>
      <xdr:row>55</xdr:row>
      <xdr:rowOff>5118035</xdr:rowOff>
    </xdr:to>
    <xdr:pic>
      <xdr:nvPicPr>
        <xdr:cNvPr id="4" name="Imagen 3">
          <a:extLst>
            <a:ext uri="{FF2B5EF4-FFF2-40B4-BE49-F238E27FC236}">
              <a16:creationId xmlns:a16="http://schemas.microsoft.com/office/drawing/2014/main" id="{D58D6139-7E16-4D7C-3C22-D69AC0722378}"/>
            </a:ext>
          </a:extLst>
        </xdr:cNvPr>
        <xdr:cNvPicPr>
          <a:picLocks noChangeAspect="1"/>
        </xdr:cNvPicPr>
      </xdr:nvPicPr>
      <xdr:blipFill>
        <a:blip xmlns:r="http://schemas.openxmlformats.org/officeDocument/2006/relationships" r:embed="rId1"/>
        <a:stretch>
          <a:fillRect/>
        </a:stretch>
      </xdr:blipFill>
      <xdr:spPr>
        <a:xfrm>
          <a:off x="388620" y="19347180"/>
          <a:ext cx="7437120" cy="4424615"/>
        </a:xfrm>
        <a:prstGeom prst="rect">
          <a:avLst/>
        </a:prstGeom>
        <a:ln>
          <a:solidFill>
            <a:schemeClr val="tx1">
              <a:lumMod val="50000"/>
              <a:lumOff val="50000"/>
            </a:schemeClr>
          </a:solidFill>
        </a:ln>
      </xdr:spPr>
    </xdr:pic>
    <xdr:clientData/>
  </xdr:twoCellAnchor>
  <xdr:twoCellAnchor editAs="oneCell">
    <xdr:from>
      <xdr:col>4</xdr:col>
      <xdr:colOff>973455</xdr:colOff>
      <xdr:row>55</xdr:row>
      <xdr:rowOff>702945</xdr:rowOff>
    </xdr:from>
    <xdr:to>
      <xdr:col>11</xdr:col>
      <xdr:colOff>290238</xdr:colOff>
      <xdr:row>55</xdr:row>
      <xdr:rowOff>4345621</xdr:rowOff>
    </xdr:to>
    <xdr:pic>
      <xdr:nvPicPr>
        <xdr:cNvPr id="5" name="Imagen 4">
          <a:extLst>
            <a:ext uri="{FF2B5EF4-FFF2-40B4-BE49-F238E27FC236}">
              <a16:creationId xmlns:a16="http://schemas.microsoft.com/office/drawing/2014/main" id="{14C08923-1E3A-85C0-89D5-B354D1C2938C}"/>
            </a:ext>
          </a:extLst>
        </xdr:cNvPr>
        <xdr:cNvPicPr>
          <a:picLocks noChangeAspect="1"/>
        </xdr:cNvPicPr>
      </xdr:nvPicPr>
      <xdr:blipFill>
        <a:blip xmlns:r="http://schemas.openxmlformats.org/officeDocument/2006/relationships" r:embed="rId2"/>
        <a:stretch>
          <a:fillRect/>
        </a:stretch>
      </xdr:blipFill>
      <xdr:spPr>
        <a:xfrm>
          <a:off x="7879080" y="19486245"/>
          <a:ext cx="7822608" cy="3642676"/>
        </a:xfrm>
        <a:prstGeom prst="rect">
          <a:avLst/>
        </a:prstGeom>
        <a:ln>
          <a:solidFill>
            <a:schemeClr val="tx1">
              <a:lumMod val="50000"/>
              <a:lumOff val="50000"/>
            </a:schemeClr>
          </a:solidFill>
        </a:ln>
      </xdr:spPr>
    </xdr:pic>
    <xdr:clientData/>
  </xdr:twoCellAnchor>
  <xdr:twoCellAnchor editAs="oneCell">
    <xdr:from>
      <xdr:col>1</xdr:col>
      <xdr:colOff>392431</xdr:colOff>
      <xdr:row>58</xdr:row>
      <xdr:rowOff>693420</xdr:rowOff>
    </xdr:from>
    <xdr:to>
      <xdr:col>4</xdr:col>
      <xdr:colOff>171451</xdr:colOff>
      <xdr:row>59</xdr:row>
      <xdr:rowOff>315705</xdr:rowOff>
    </xdr:to>
    <xdr:pic>
      <xdr:nvPicPr>
        <xdr:cNvPr id="6" name="Imagen 5">
          <a:extLst>
            <a:ext uri="{FF2B5EF4-FFF2-40B4-BE49-F238E27FC236}">
              <a16:creationId xmlns:a16="http://schemas.microsoft.com/office/drawing/2014/main" id="{83426DDE-F3BE-A619-0E1F-39C66313B4FD}"/>
            </a:ext>
          </a:extLst>
        </xdr:cNvPr>
        <xdr:cNvPicPr>
          <a:picLocks noChangeAspect="1"/>
        </xdr:cNvPicPr>
      </xdr:nvPicPr>
      <xdr:blipFill>
        <a:blip xmlns:r="http://schemas.openxmlformats.org/officeDocument/2006/relationships" r:embed="rId3"/>
        <a:stretch>
          <a:fillRect/>
        </a:stretch>
      </xdr:blipFill>
      <xdr:spPr>
        <a:xfrm>
          <a:off x="706756" y="25105995"/>
          <a:ext cx="6370320" cy="4822935"/>
        </a:xfrm>
        <a:prstGeom prst="rect">
          <a:avLst/>
        </a:prstGeom>
        <a:ln>
          <a:solidFill>
            <a:schemeClr val="tx1">
              <a:lumMod val="50000"/>
              <a:lumOff val="50000"/>
            </a:schemeClr>
          </a:solidFill>
        </a:ln>
      </xdr:spPr>
    </xdr:pic>
    <xdr:clientData/>
  </xdr:twoCellAnchor>
  <xdr:twoCellAnchor editAs="oneCell">
    <xdr:from>
      <xdr:col>4</xdr:col>
      <xdr:colOff>782956</xdr:colOff>
      <xdr:row>58</xdr:row>
      <xdr:rowOff>741045</xdr:rowOff>
    </xdr:from>
    <xdr:to>
      <xdr:col>11</xdr:col>
      <xdr:colOff>141653</xdr:colOff>
      <xdr:row>58</xdr:row>
      <xdr:rowOff>4635202</xdr:rowOff>
    </xdr:to>
    <xdr:pic>
      <xdr:nvPicPr>
        <xdr:cNvPr id="7" name="Imagen 6">
          <a:extLst>
            <a:ext uri="{FF2B5EF4-FFF2-40B4-BE49-F238E27FC236}">
              <a16:creationId xmlns:a16="http://schemas.microsoft.com/office/drawing/2014/main" id="{F16AA0A1-018B-5B61-C279-072F5D22764B}"/>
            </a:ext>
          </a:extLst>
        </xdr:cNvPr>
        <xdr:cNvPicPr>
          <a:picLocks noChangeAspect="1"/>
        </xdr:cNvPicPr>
      </xdr:nvPicPr>
      <xdr:blipFill>
        <a:blip xmlns:r="http://schemas.openxmlformats.org/officeDocument/2006/relationships" r:embed="rId4"/>
        <a:stretch>
          <a:fillRect/>
        </a:stretch>
      </xdr:blipFill>
      <xdr:spPr>
        <a:xfrm>
          <a:off x="7688581" y="25153620"/>
          <a:ext cx="7864522" cy="3894157"/>
        </a:xfrm>
        <a:prstGeom prst="rect">
          <a:avLst/>
        </a:prstGeom>
        <a:ln>
          <a:solidFill>
            <a:schemeClr val="tx1">
              <a:lumMod val="50000"/>
              <a:lumOff val="50000"/>
            </a:schemeClr>
          </a:solid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aula\AppData\Local\Microsoft\Windows\INetCache\Content.Outlook\9VO6I5X7\Reporte_RR_SAG-JUN_2021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RECLAMOS 2021"/>
      <sheetName val="Reclamos derivados y anulados"/>
      <sheetName val="Resultados"/>
      <sheetName val="Tabla acumulativa"/>
      <sheetName val="BD RECLAMOS 2021- REV DCG"/>
      <sheetName val="COMPARACIÓN BD vs ERP"/>
      <sheetName val="Datos"/>
      <sheetName val="Listas de Validación de Celdas"/>
      <sheetName val="Feriados Día Semana 2021"/>
      <sheetName val="Listas Validación de Celdas"/>
    </sheetNames>
    <sheetDataSet>
      <sheetData sheetId="0"/>
      <sheetData sheetId="1"/>
      <sheetData sheetId="2"/>
      <sheetData sheetId="3"/>
      <sheetData sheetId="4"/>
      <sheetData sheetId="5"/>
      <sheetData sheetId="6">
        <row r="3">
          <cell r="A3" t="str">
            <v>Equipaje_Acompañado__Medios_De_Transportes_Y_Mercancías_De_Competencia_Del_SAG_Controlados</v>
          </cell>
        </row>
        <row r="4">
          <cell r="A4" t="str">
            <v>Vigilancia__control__supresión_y_erradicación_de_enfermedades_y_plagas_silvoagropecuarias</v>
          </cell>
        </row>
        <row r="5">
          <cell r="A5" t="str">
            <v>Normativa_sobre_protección_de_los_recursos_naturales_renovables_aplicada_e_información_territorio</v>
          </cell>
        </row>
        <row r="6">
          <cell r="A6" t="str">
            <v>Estrategias_de_negociación_internacional__en_las_áreas_sanitarias__fitosanitarias_y_de_facilitación_del_comercio_de_productos_silvoagropecuarios.</v>
          </cell>
        </row>
        <row r="7">
          <cell r="A7" t="str">
            <v>Normativa_de_competencia_del_SAG_fiscalizada</v>
          </cell>
        </row>
        <row r="8">
          <cell r="A8" t="str">
            <v>Productos_Silvoagropecuarios_y_Animales_certificados</v>
          </cell>
        </row>
        <row r="9">
          <cell r="A9" t="str">
            <v>Productos_e_Insumos_autorizados_y_o_registrados_para_uso_silvoagropecuarios</v>
          </cell>
        </row>
        <row r="10">
          <cell r="A10" t="str">
            <v>Análisis_de_Laboratorio_realizados</v>
          </cell>
        </row>
        <row r="11">
          <cell r="A11" t="str">
            <v>Dirección_y_Gestión_Estratégica_de_Procesos</v>
          </cell>
        </row>
        <row r="12">
          <cell r="A12" t="str">
            <v>Gestión_de_Personas</v>
          </cell>
        </row>
        <row r="13">
          <cell r="A13" t="str">
            <v>Gestión_de_Recursos_Financieros__Infraestructura_y_Abastecimiento</v>
          </cell>
        </row>
        <row r="14">
          <cell r="A14" t="str">
            <v>Gestión_de_Sistemas_de_Información_y_Servicios_Tecnológicos</v>
          </cell>
        </row>
        <row r="15">
          <cell r="A15" t="str">
            <v>No_aplica</v>
          </cell>
        </row>
      </sheetData>
      <sheetData sheetId="7"/>
      <sheetData sheetId="8"/>
      <sheetData sheetId="9"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F7E99-5006-44B5-A8DE-EF72C33FEBC3}">
  <sheetPr>
    <tabColor theme="4" tint="0.79998168889431442"/>
  </sheetPr>
  <dimension ref="A2:F18"/>
  <sheetViews>
    <sheetView tabSelected="1" zoomScaleNormal="100" workbookViewId="0">
      <selection activeCell="F2" sqref="F2"/>
    </sheetView>
  </sheetViews>
  <sheetFormatPr baseColWidth="10" defaultColWidth="11.44140625" defaultRowHeight="14.4" x14ac:dyDescent="0.3"/>
  <cols>
    <col min="1" max="1" width="15.6640625" style="1" customWidth="1"/>
    <col min="2" max="4" width="40.6640625" style="1" customWidth="1"/>
    <col min="5" max="5" width="8.33203125" style="1" customWidth="1"/>
    <col min="6" max="16384" width="11.44140625" style="1"/>
  </cols>
  <sheetData>
    <row r="2" spans="1:4" ht="203.25" customHeight="1" x14ac:dyDescent="0.3"/>
    <row r="3" spans="1:4" ht="15" thickBot="1" x14ac:dyDescent="0.35"/>
    <row r="4" spans="1:4" ht="15" thickBot="1" x14ac:dyDescent="0.35">
      <c r="A4" s="30" t="s">
        <v>291</v>
      </c>
      <c r="B4" s="31" t="s">
        <v>292</v>
      </c>
      <c r="C4" s="31" t="s">
        <v>293</v>
      </c>
      <c r="D4" s="32" t="s">
        <v>294</v>
      </c>
    </row>
    <row r="5" spans="1:4" ht="14.25" customHeight="1" x14ac:dyDescent="0.3">
      <c r="A5" s="17" t="s">
        <v>295</v>
      </c>
      <c r="B5" s="18">
        <v>1</v>
      </c>
      <c r="C5" s="18">
        <v>0</v>
      </c>
      <c r="D5" s="19">
        <f>C5/B5</f>
        <v>0</v>
      </c>
    </row>
    <row r="6" spans="1:4" x14ac:dyDescent="0.3">
      <c r="A6" s="20" t="s">
        <v>296</v>
      </c>
      <c r="B6" s="21">
        <f>11+B5</f>
        <v>12</v>
      </c>
      <c r="C6" s="21">
        <f>7+C5</f>
        <v>7</v>
      </c>
      <c r="D6" s="22">
        <f>C6/B6</f>
        <v>0.58333333333333337</v>
      </c>
    </row>
    <row r="7" spans="1:4" x14ac:dyDescent="0.3">
      <c r="A7" s="20" t="s">
        <v>297</v>
      </c>
      <c r="B7" s="21">
        <f>13+B6</f>
        <v>25</v>
      </c>
      <c r="C7" s="21">
        <f>13+C6</f>
        <v>20</v>
      </c>
      <c r="D7" s="22">
        <f>C7/B7</f>
        <v>0.8</v>
      </c>
    </row>
    <row r="8" spans="1:4" ht="15" thickBot="1" x14ac:dyDescent="0.35">
      <c r="A8" s="23" t="s">
        <v>298</v>
      </c>
      <c r="B8" s="24">
        <f>7+B7</f>
        <v>32</v>
      </c>
      <c r="C8" s="24">
        <f>10+C7</f>
        <v>30</v>
      </c>
      <c r="D8" s="25">
        <f t="shared" ref="D8:D18" si="0">C8/B8</f>
        <v>0.9375</v>
      </c>
    </row>
    <row r="9" spans="1:4" ht="14.25" customHeight="1" x14ac:dyDescent="0.3">
      <c r="A9" s="26" t="s">
        <v>299</v>
      </c>
      <c r="B9" s="27">
        <f>14+B8</f>
        <v>46</v>
      </c>
      <c r="C9" s="27">
        <f>11+C8</f>
        <v>41</v>
      </c>
      <c r="D9" s="28">
        <f t="shared" si="0"/>
        <v>0.89130434782608692</v>
      </c>
    </row>
    <row r="10" spans="1:4" x14ac:dyDescent="0.3">
      <c r="A10" s="20" t="s">
        <v>300</v>
      </c>
      <c r="B10" s="21">
        <f>22+B9</f>
        <v>68</v>
      </c>
      <c r="C10" s="21">
        <f>19+C9</f>
        <v>60</v>
      </c>
      <c r="D10" s="22">
        <f t="shared" si="0"/>
        <v>0.88235294117647056</v>
      </c>
    </row>
    <row r="11" spans="1:4" x14ac:dyDescent="0.3">
      <c r="A11" s="20" t="s">
        <v>301</v>
      </c>
      <c r="B11" s="21">
        <f>24+B10</f>
        <v>92</v>
      </c>
      <c r="C11" s="21">
        <f>24+C10</f>
        <v>84</v>
      </c>
      <c r="D11" s="22">
        <f t="shared" si="0"/>
        <v>0.91304347826086951</v>
      </c>
    </row>
    <row r="12" spans="1:4" x14ac:dyDescent="0.3">
      <c r="A12" s="20" t="s">
        <v>302</v>
      </c>
      <c r="B12" s="21">
        <f>24+B11</f>
        <v>116</v>
      </c>
      <c r="C12" s="21">
        <f>24+C11</f>
        <v>108</v>
      </c>
      <c r="D12" s="22">
        <f t="shared" si="0"/>
        <v>0.93103448275862066</v>
      </c>
    </row>
    <row r="13" spans="1:4" ht="15" thickBot="1" x14ac:dyDescent="0.35">
      <c r="A13" s="23" t="s">
        <v>303</v>
      </c>
      <c r="B13" s="24">
        <f>16+B12</f>
        <v>132</v>
      </c>
      <c r="C13" s="24">
        <f>23+C12</f>
        <v>131</v>
      </c>
      <c r="D13" s="25">
        <f t="shared" si="0"/>
        <v>0.99242424242424243</v>
      </c>
    </row>
    <row r="14" spans="1:4" ht="14.25" customHeight="1" x14ac:dyDescent="0.3">
      <c r="A14" s="26" t="s">
        <v>304</v>
      </c>
      <c r="B14" s="27">
        <f>23+B13</f>
        <v>155</v>
      </c>
      <c r="C14" s="27">
        <f>23+C13</f>
        <v>154</v>
      </c>
      <c r="D14" s="28">
        <f t="shared" si="0"/>
        <v>0.99354838709677418</v>
      </c>
    </row>
    <row r="15" spans="1:4" x14ac:dyDescent="0.3">
      <c r="A15" s="20" t="s">
        <v>305</v>
      </c>
      <c r="B15" s="21">
        <f>20+B14</f>
        <v>175</v>
      </c>
      <c r="C15" s="21">
        <f>15+C14</f>
        <v>169</v>
      </c>
      <c r="D15" s="22">
        <f t="shared" si="0"/>
        <v>0.96571428571428575</v>
      </c>
    </row>
    <row r="16" spans="1:4" x14ac:dyDescent="0.3">
      <c r="A16" s="26" t="s">
        <v>306</v>
      </c>
      <c r="B16" s="21">
        <f>24+B15</f>
        <v>199</v>
      </c>
      <c r="C16" s="21">
        <f>23+C15</f>
        <v>192</v>
      </c>
      <c r="D16" s="28">
        <f t="shared" si="0"/>
        <v>0.96482412060301503</v>
      </c>
    </row>
    <row r="17" spans="1:6" ht="15" thickBot="1" x14ac:dyDescent="0.35">
      <c r="A17" s="100" t="s">
        <v>307</v>
      </c>
      <c r="B17" s="101">
        <f>21+B16</f>
        <v>220</v>
      </c>
      <c r="C17" s="101">
        <f>28+C16</f>
        <v>220</v>
      </c>
      <c r="D17" s="102">
        <f t="shared" si="0"/>
        <v>1</v>
      </c>
      <c r="F17" s="29"/>
    </row>
    <row r="18" spans="1:6" ht="15" thickBot="1" x14ac:dyDescent="0.35">
      <c r="A18" s="105" t="s">
        <v>308</v>
      </c>
      <c r="B18" s="103">
        <f>B17</f>
        <v>220</v>
      </c>
      <c r="C18" s="103">
        <f>C17</f>
        <v>220</v>
      </c>
      <c r="D18" s="104">
        <f t="shared" si="0"/>
        <v>1</v>
      </c>
    </row>
  </sheetData>
  <pageMargins left="0.7" right="0.7" top="0.75" bottom="0.75" header="0.3" footer="0.3"/>
  <ignoredErrors>
    <ignoredError sqref="C15" formula="1"/>
  </ignoredError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FBB94-B68F-4528-AEAD-14E8B9F20091}">
  <sheetPr>
    <tabColor theme="4" tint="0.79998168889431442"/>
  </sheetPr>
  <dimension ref="A1:K221"/>
  <sheetViews>
    <sheetView zoomScale="90" zoomScaleNormal="90" workbookViewId="0">
      <pane xSplit="1" ySplit="1" topLeftCell="B195" activePane="bottomRight" state="frozen"/>
      <selection pane="topRight" activeCell="B1" sqref="B1"/>
      <selection pane="bottomLeft" activeCell="A2" sqref="A2"/>
      <selection pane="bottomRight" activeCell="H221" sqref="H221"/>
    </sheetView>
  </sheetViews>
  <sheetFormatPr baseColWidth="10" defaultRowHeight="14.4" x14ac:dyDescent="0.3"/>
  <cols>
    <col min="1" max="1" width="11.5546875" style="1"/>
    <col min="2" max="2" width="26.21875" style="1" customWidth="1"/>
    <col min="3" max="3" width="86.109375" style="1" customWidth="1"/>
    <col min="4" max="4" width="39.21875" style="1" customWidth="1"/>
    <col min="5" max="6" width="11.5546875" style="1"/>
    <col min="7" max="7" width="20.33203125" style="1" customWidth="1"/>
    <col min="8" max="8" width="30.44140625" style="1" customWidth="1"/>
    <col min="9" max="9" width="34.109375" style="1" customWidth="1"/>
    <col min="10" max="10" width="27.21875" style="1" customWidth="1"/>
    <col min="11" max="11" width="37.6640625" style="1" customWidth="1"/>
    <col min="12" max="12" width="1.44140625" style="1" customWidth="1"/>
    <col min="13" max="16384" width="11.5546875" style="1"/>
  </cols>
  <sheetData>
    <row r="1" spans="1:11" ht="67.8" customHeight="1" thickBot="1" x14ac:dyDescent="0.35">
      <c r="A1" s="80" t="s">
        <v>0</v>
      </c>
      <c r="B1" s="81" t="s">
        <v>316</v>
      </c>
      <c r="C1" s="81" t="s">
        <v>1</v>
      </c>
      <c r="D1" s="81" t="s">
        <v>2</v>
      </c>
      <c r="E1" s="81" t="s">
        <v>3</v>
      </c>
      <c r="F1" s="81" t="s">
        <v>4</v>
      </c>
      <c r="G1" s="81" t="s">
        <v>5</v>
      </c>
      <c r="H1" s="81" t="s">
        <v>6</v>
      </c>
      <c r="I1" s="81" t="s">
        <v>312</v>
      </c>
      <c r="J1" s="81" t="s">
        <v>7</v>
      </c>
      <c r="K1" s="82" t="s">
        <v>8</v>
      </c>
    </row>
    <row r="2" spans="1:11" x14ac:dyDescent="0.3">
      <c r="A2" s="76">
        <v>15329</v>
      </c>
      <c r="B2" s="77" t="str">
        <f t="shared" ref="B2:B65" si="0">IF(G2="","",(CONCATENATE(A2,"-",K2)))</f>
        <v>15329-Metropolitana</v>
      </c>
      <c r="C2" s="77" t="s">
        <v>9</v>
      </c>
      <c r="D2" s="77" t="s">
        <v>10</v>
      </c>
      <c r="E2" s="78">
        <v>44559</v>
      </c>
      <c r="F2" s="78">
        <v>44637</v>
      </c>
      <c r="G2" s="77" t="s">
        <v>11</v>
      </c>
      <c r="H2" s="77" t="str">
        <f t="shared" ref="H2:H65" si="1">IF(G2="","",(CONCATENATE(G2,"-",K2)))</f>
        <v>CARTA N°1916/2022-Metropolitana</v>
      </c>
      <c r="I2" s="77" t="s">
        <v>145</v>
      </c>
      <c r="J2" s="77" t="s">
        <v>13</v>
      </c>
      <c r="K2" s="79" t="s">
        <v>14</v>
      </c>
    </row>
    <row r="3" spans="1:11" x14ac:dyDescent="0.3">
      <c r="A3" s="70">
        <v>222</v>
      </c>
      <c r="B3" s="2" t="str">
        <f t="shared" si="0"/>
        <v>222-Arica y Parinacota</v>
      </c>
      <c r="C3" s="2" t="s">
        <v>9</v>
      </c>
      <c r="D3" s="2" t="s">
        <v>10</v>
      </c>
      <c r="E3" s="3">
        <v>44571</v>
      </c>
      <c r="F3" s="3">
        <v>44575</v>
      </c>
      <c r="G3" s="2" t="s">
        <v>15</v>
      </c>
      <c r="H3" s="2" t="str">
        <f t="shared" si="1"/>
        <v>CARTA N° 1/2022-Arica y Parinacota</v>
      </c>
      <c r="I3" s="2" t="s">
        <v>12</v>
      </c>
      <c r="J3" s="2" t="s">
        <v>183</v>
      </c>
      <c r="K3" s="71" t="s">
        <v>16</v>
      </c>
    </row>
    <row r="4" spans="1:11" x14ac:dyDescent="0.3">
      <c r="A4" s="70">
        <v>412</v>
      </c>
      <c r="B4" s="2" t="str">
        <f t="shared" si="0"/>
        <v>412-Ñuble</v>
      </c>
      <c r="C4" s="2" t="s">
        <v>17</v>
      </c>
      <c r="D4" s="2" t="s">
        <v>18</v>
      </c>
      <c r="E4" s="3">
        <v>44573</v>
      </c>
      <c r="F4" s="3">
        <v>44586</v>
      </c>
      <c r="G4" s="2" t="s">
        <v>19</v>
      </c>
      <c r="H4" s="2" t="str">
        <f t="shared" si="1"/>
        <v>CARTA N° 71/2022-Ñuble</v>
      </c>
      <c r="I4" s="2" t="s">
        <v>12</v>
      </c>
      <c r="J4" s="2" t="s">
        <v>183</v>
      </c>
      <c r="K4" s="71" t="s">
        <v>20</v>
      </c>
    </row>
    <row r="5" spans="1:11" x14ac:dyDescent="0.3">
      <c r="A5" s="70">
        <v>1526</v>
      </c>
      <c r="B5" s="2" t="str">
        <f t="shared" si="0"/>
        <v>1526-Metropolitana</v>
      </c>
      <c r="C5" s="2" t="s">
        <v>9</v>
      </c>
      <c r="D5" s="2" t="s">
        <v>21</v>
      </c>
      <c r="E5" s="3">
        <v>44578</v>
      </c>
      <c r="F5" s="3">
        <v>44585</v>
      </c>
      <c r="G5" s="2" t="s">
        <v>22</v>
      </c>
      <c r="H5" s="2" t="str">
        <f t="shared" si="1"/>
        <v>CARTA N° 63/2022-Metropolitana</v>
      </c>
      <c r="I5" s="2" t="s">
        <v>12</v>
      </c>
      <c r="J5" s="2" t="s">
        <v>183</v>
      </c>
      <c r="K5" s="71" t="s">
        <v>14</v>
      </c>
    </row>
    <row r="6" spans="1:11" x14ac:dyDescent="0.3">
      <c r="A6" s="70">
        <v>997</v>
      </c>
      <c r="B6" s="2" t="str">
        <f t="shared" si="0"/>
        <v>997-Metropolitana</v>
      </c>
      <c r="C6" s="2" t="s">
        <v>23</v>
      </c>
      <c r="D6" s="2" t="s">
        <v>18</v>
      </c>
      <c r="E6" s="3">
        <v>44582</v>
      </c>
      <c r="F6" s="3">
        <v>44589</v>
      </c>
      <c r="G6" s="2" t="s">
        <v>24</v>
      </c>
      <c r="H6" s="2" t="str">
        <f t="shared" si="1"/>
        <v>CARTA N° 77/2022-Metropolitana</v>
      </c>
      <c r="I6" s="2" t="s">
        <v>12</v>
      </c>
      <c r="J6" s="2" t="s">
        <v>25</v>
      </c>
      <c r="K6" s="71" t="s">
        <v>14</v>
      </c>
    </row>
    <row r="7" spans="1:11" x14ac:dyDescent="0.3">
      <c r="A7" s="70">
        <v>605</v>
      </c>
      <c r="B7" s="2" t="str">
        <f t="shared" si="0"/>
        <v>605-Ñuble</v>
      </c>
      <c r="C7" s="2" t="s">
        <v>26</v>
      </c>
      <c r="D7" s="2" t="s">
        <v>27</v>
      </c>
      <c r="E7" s="3">
        <v>44585</v>
      </c>
      <c r="F7" s="3">
        <v>44588</v>
      </c>
      <c r="G7" s="2" t="s">
        <v>28</v>
      </c>
      <c r="H7" s="2" t="str">
        <f t="shared" si="1"/>
        <v>CARTA N° 75/2022-Ñuble</v>
      </c>
      <c r="I7" s="2" t="s">
        <v>12</v>
      </c>
      <c r="J7" s="2" t="s">
        <v>183</v>
      </c>
      <c r="K7" s="71" t="s">
        <v>20</v>
      </c>
    </row>
    <row r="8" spans="1:11" x14ac:dyDescent="0.3">
      <c r="A8" s="70">
        <v>608</v>
      </c>
      <c r="B8" s="2" t="str">
        <f t="shared" si="0"/>
        <v>608-Ñuble</v>
      </c>
      <c r="C8" s="2" t="s">
        <v>17</v>
      </c>
      <c r="D8" s="2" t="s">
        <v>18</v>
      </c>
      <c r="E8" s="3">
        <v>44585</v>
      </c>
      <c r="F8" s="3">
        <v>44594</v>
      </c>
      <c r="G8" s="2" t="s">
        <v>30</v>
      </c>
      <c r="H8" s="2" t="str">
        <f t="shared" si="1"/>
        <v>CARTA N° 97/2022-Ñuble</v>
      </c>
      <c r="I8" s="2" t="s">
        <v>315</v>
      </c>
      <c r="J8" s="2" t="s">
        <v>183</v>
      </c>
      <c r="K8" s="71" t="s">
        <v>20</v>
      </c>
    </row>
    <row r="9" spans="1:11" x14ac:dyDescent="0.3">
      <c r="A9" s="70">
        <v>913</v>
      </c>
      <c r="B9" s="2" t="str">
        <f t="shared" si="0"/>
        <v>913-Los Ríos</v>
      </c>
      <c r="C9" s="2" t="s">
        <v>31</v>
      </c>
      <c r="D9" s="2" t="s">
        <v>10</v>
      </c>
      <c r="E9" s="3">
        <v>44585</v>
      </c>
      <c r="F9" s="3">
        <v>44592</v>
      </c>
      <c r="G9" s="2" t="s">
        <v>32</v>
      </c>
      <c r="H9" s="2" t="str">
        <f t="shared" si="1"/>
        <v>CARTA N° 152/2022-Los Ríos</v>
      </c>
      <c r="I9" s="2" t="s">
        <v>12</v>
      </c>
      <c r="J9" s="2" t="s">
        <v>183</v>
      </c>
      <c r="K9" s="71" t="s">
        <v>33</v>
      </c>
    </row>
    <row r="10" spans="1:11" x14ac:dyDescent="0.3">
      <c r="A10" s="70">
        <v>2170</v>
      </c>
      <c r="B10" s="2" t="str">
        <f t="shared" si="0"/>
        <v>2170-Los Lagos</v>
      </c>
      <c r="C10" s="2" t="s">
        <v>26</v>
      </c>
      <c r="D10" s="2" t="s">
        <v>21</v>
      </c>
      <c r="E10" s="3">
        <v>44585</v>
      </c>
      <c r="F10" s="3">
        <v>44588</v>
      </c>
      <c r="G10" s="2" t="s">
        <v>34</v>
      </c>
      <c r="H10" s="2" t="str">
        <f t="shared" si="1"/>
        <v>CARTA N° 226/2022-Los Lagos</v>
      </c>
      <c r="I10" s="2" t="s">
        <v>12</v>
      </c>
      <c r="J10" s="2" t="s">
        <v>183</v>
      </c>
      <c r="K10" s="71" t="s">
        <v>35</v>
      </c>
    </row>
    <row r="11" spans="1:11" x14ac:dyDescent="0.3">
      <c r="A11" s="70">
        <v>947</v>
      </c>
      <c r="B11" s="2" t="str">
        <f t="shared" si="0"/>
        <v>947-Maule</v>
      </c>
      <c r="C11" s="2" t="s">
        <v>17</v>
      </c>
      <c r="D11" s="2" t="s">
        <v>18</v>
      </c>
      <c r="E11" s="3">
        <v>44586</v>
      </c>
      <c r="F11" s="3">
        <v>44596</v>
      </c>
      <c r="G11" s="2" t="s">
        <v>36</v>
      </c>
      <c r="H11" s="2" t="str">
        <f t="shared" si="1"/>
        <v>CARTA N° 257/2022-Maule</v>
      </c>
      <c r="I11" s="2" t="s">
        <v>12</v>
      </c>
      <c r="J11" s="2" t="s">
        <v>183</v>
      </c>
      <c r="K11" s="71" t="s">
        <v>37</v>
      </c>
    </row>
    <row r="12" spans="1:11" x14ac:dyDescent="0.3">
      <c r="A12" s="70">
        <v>944</v>
      </c>
      <c r="B12" s="2" t="str">
        <f t="shared" si="0"/>
        <v>944-Los Ríos</v>
      </c>
      <c r="C12" s="2" t="s">
        <v>17</v>
      </c>
      <c r="D12" s="2" t="s">
        <v>18</v>
      </c>
      <c r="E12" s="3">
        <v>44587</v>
      </c>
      <c r="F12" s="3">
        <v>44594</v>
      </c>
      <c r="G12" s="2" t="s">
        <v>38</v>
      </c>
      <c r="H12" s="2" t="str">
        <f t="shared" si="1"/>
        <v>CARTA N° 175/2022-Los Ríos</v>
      </c>
      <c r="I12" s="2" t="s">
        <v>145</v>
      </c>
      <c r="J12" s="2" t="s">
        <v>13</v>
      </c>
      <c r="K12" s="71" t="s">
        <v>33</v>
      </c>
    </row>
    <row r="13" spans="1:11" x14ac:dyDescent="0.3">
      <c r="A13" s="70">
        <v>1061</v>
      </c>
      <c r="B13" s="2" t="str">
        <f t="shared" si="0"/>
        <v>1061-Maule</v>
      </c>
      <c r="C13" s="2" t="s">
        <v>31</v>
      </c>
      <c r="D13" s="2" t="s">
        <v>10</v>
      </c>
      <c r="E13" s="3">
        <v>44588</v>
      </c>
      <c r="F13" s="3">
        <v>44594</v>
      </c>
      <c r="G13" s="2" t="s">
        <v>39</v>
      </c>
      <c r="H13" s="2" t="str">
        <f t="shared" si="1"/>
        <v>CARTA N° 243/2022-Maule</v>
      </c>
      <c r="I13" s="2" t="s">
        <v>12</v>
      </c>
      <c r="J13" s="2" t="s">
        <v>183</v>
      </c>
      <c r="K13" s="71" t="s">
        <v>37</v>
      </c>
    </row>
    <row r="14" spans="1:11" x14ac:dyDescent="0.3">
      <c r="A14" s="70">
        <v>472</v>
      </c>
      <c r="B14" s="2" t="str">
        <f t="shared" si="0"/>
        <v>472-Araucanía</v>
      </c>
      <c r="C14" s="2" t="s">
        <v>26</v>
      </c>
      <c r="D14" s="2" t="s">
        <v>21</v>
      </c>
      <c r="E14" s="3">
        <v>44593</v>
      </c>
      <c r="F14" s="3">
        <v>44599</v>
      </c>
      <c r="G14" s="2" t="s">
        <v>41</v>
      </c>
      <c r="H14" s="2" t="str">
        <f t="shared" si="1"/>
        <v>CARTA N° 190/2022-Araucanía</v>
      </c>
      <c r="I14" s="2" t="s">
        <v>12</v>
      </c>
      <c r="J14" s="2" t="s">
        <v>183</v>
      </c>
      <c r="K14" s="71" t="s">
        <v>42</v>
      </c>
    </row>
    <row r="15" spans="1:11" x14ac:dyDescent="0.3">
      <c r="A15" s="70">
        <v>790</v>
      </c>
      <c r="B15" s="2" t="str">
        <f t="shared" si="0"/>
        <v>790-Ñuble</v>
      </c>
      <c r="C15" s="2" t="s">
        <v>17</v>
      </c>
      <c r="D15" s="2" t="s">
        <v>18</v>
      </c>
      <c r="E15" s="3">
        <v>44593</v>
      </c>
      <c r="F15" s="3">
        <v>44606</v>
      </c>
      <c r="G15" s="2" t="s">
        <v>43</v>
      </c>
      <c r="H15" s="2" t="str">
        <f t="shared" si="1"/>
        <v>CARTA N° 115/2022-Ñuble</v>
      </c>
      <c r="I15" s="2" t="s">
        <v>12</v>
      </c>
      <c r="J15" s="2" t="s">
        <v>183</v>
      </c>
      <c r="K15" s="71" t="s">
        <v>20</v>
      </c>
    </row>
    <row r="16" spans="1:11" x14ac:dyDescent="0.3">
      <c r="A16" s="70">
        <v>1635</v>
      </c>
      <c r="B16" s="2" t="str">
        <f t="shared" si="0"/>
        <v>1635-Los Lagos</v>
      </c>
      <c r="C16" s="2" t="s">
        <v>17</v>
      </c>
      <c r="D16" s="2" t="s">
        <v>10</v>
      </c>
      <c r="E16" s="3">
        <v>44594</v>
      </c>
      <c r="F16" s="3">
        <v>44599</v>
      </c>
      <c r="G16" s="2" t="s">
        <v>44</v>
      </c>
      <c r="H16" s="2" t="str">
        <f t="shared" si="1"/>
        <v>CARTA N° 330/2022-Los Lagos</v>
      </c>
      <c r="I16" s="2" t="s">
        <v>12</v>
      </c>
      <c r="J16" s="2" t="s">
        <v>25</v>
      </c>
      <c r="K16" s="71" t="s">
        <v>35</v>
      </c>
    </row>
    <row r="17" spans="1:11" x14ac:dyDescent="0.3">
      <c r="A17" s="70">
        <v>3537</v>
      </c>
      <c r="B17" s="2" t="str">
        <f t="shared" si="0"/>
        <v>3537-Valparaíso</v>
      </c>
      <c r="C17" s="2" t="s">
        <v>26</v>
      </c>
      <c r="D17" s="2" t="s">
        <v>10</v>
      </c>
      <c r="E17" s="3">
        <v>44599</v>
      </c>
      <c r="F17" s="3">
        <v>44614</v>
      </c>
      <c r="G17" s="2" t="s">
        <v>47</v>
      </c>
      <c r="H17" s="2" t="str">
        <f t="shared" si="1"/>
        <v>CARTA N° 154/2022-Valparaíso</v>
      </c>
      <c r="I17" s="2" t="s">
        <v>12</v>
      </c>
      <c r="J17" s="2" t="s">
        <v>183</v>
      </c>
      <c r="K17" s="71" t="s">
        <v>48</v>
      </c>
    </row>
    <row r="18" spans="1:11" x14ac:dyDescent="0.3">
      <c r="A18" s="70">
        <v>1027</v>
      </c>
      <c r="B18" s="2" t="str">
        <f t="shared" si="0"/>
        <v>1027-Araucanía</v>
      </c>
      <c r="C18" s="2" t="s">
        <v>17</v>
      </c>
      <c r="D18" s="2" t="s">
        <v>18</v>
      </c>
      <c r="E18" s="3">
        <v>44602</v>
      </c>
      <c r="F18" s="3">
        <v>44609</v>
      </c>
      <c r="G18" s="2" t="s">
        <v>50</v>
      </c>
      <c r="H18" s="2" t="str">
        <f t="shared" si="1"/>
        <v>CARTA N° 274/2022-Araucanía</v>
      </c>
      <c r="I18" s="2" t="s">
        <v>12</v>
      </c>
      <c r="J18" s="2" t="s">
        <v>25</v>
      </c>
      <c r="K18" s="71" t="s">
        <v>42</v>
      </c>
    </row>
    <row r="19" spans="1:11" x14ac:dyDescent="0.3">
      <c r="A19" s="70">
        <v>1960</v>
      </c>
      <c r="B19" s="2" t="str">
        <f t="shared" si="0"/>
        <v>1960-Metropolitana</v>
      </c>
      <c r="C19" s="2" t="s">
        <v>51</v>
      </c>
      <c r="D19" s="2" t="s">
        <v>27</v>
      </c>
      <c r="E19" s="3">
        <v>44603</v>
      </c>
      <c r="F19" s="3">
        <v>44609</v>
      </c>
      <c r="G19" s="2" t="s">
        <v>52</v>
      </c>
      <c r="H19" s="2" t="str">
        <f t="shared" si="1"/>
        <v>CARTA N° 138/2022-Metropolitana</v>
      </c>
      <c r="I19" s="2" t="s">
        <v>12</v>
      </c>
      <c r="J19" s="2" t="s">
        <v>183</v>
      </c>
      <c r="K19" s="71" t="s">
        <v>14</v>
      </c>
    </row>
    <row r="20" spans="1:11" x14ac:dyDescent="0.3">
      <c r="A20" s="70">
        <v>2045</v>
      </c>
      <c r="B20" s="2" t="str">
        <f t="shared" si="0"/>
        <v>2045-Metropolitana</v>
      </c>
      <c r="C20" s="2" t="s">
        <v>26</v>
      </c>
      <c r="D20" s="2" t="s">
        <v>10</v>
      </c>
      <c r="E20" s="3">
        <v>44606</v>
      </c>
      <c r="F20" s="3">
        <v>44613</v>
      </c>
      <c r="G20" s="2" t="s">
        <v>53</v>
      </c>
      <c r="H20" s="2" t="str">
        <f t="shared" si="1"/>
        <v>CARTA N° 143/2022-Metropolitana</v>
      </c>
      <c r="I20" s="2" t="s">
        <v>12</v>
      </c>
      <c r="J20" s="2" t="s">
        <v>183</v>
      </c>
      <c r="K20" s="71" t="s">
        <v>14</v>
      </c>
    </row>
    <row r="21" spans="1:11" x14ac:dyDescent="0.3">
      <c r="A21" s="70">
        <v>1160</v>
      </c>
      <c r="B21" s="2" t="str">
        <f t="shared" si="0"/>
        <v>1160-Ñuble</v>
      </c>
      <c r="C21" s="2" t="s">
        <v>17</v>
      </c>
      <c r="D21" s="2" t="s">
        <v>18</v>
      </c>
      <c r="E21" s="3">
        <v>44606</v>
      </c>
      <c r="F21" s="3">
        <v>44614</v>
      </c>
      <c r="G21" s="2" t="s">
        <v>54</v>
      </c>
      <c r="H21" s="2" t="str">
        <f t="shared" si="1"/>
        <v>CARTA N° 147/2022-Ñuble</v>
      </c>
      <c r="I21" s="2" t="s">
        <v>12</v>
      </c>
      <c r="J21" s="2" t="s">
        <v>55</v>
      </c>
      <c r="K21" s="71" t="s">
        <v>20</v>
      </c>
    </row>
    <row r="22" spans="1:11" x14ac:dyDescent="0.3">
      <c r="A22" s="70">
        <v>1162</v>
      </c>
      <c r="B22" s="2" t="str">
        <f t="shared" si="0"/>
        <v>1162-Ñuble</v>
      </c>
      <c r="C22" s="2" t="s">
        <v>17</v>
      </c>
      <c r="D22" s="2" t="s">
        <v>18</v>
      </c>
      <c r="E22" s="3">
        <v>44608</v>
      </c>
      <c r="F22" s="3">
        <v>44615</v>
      </c>
      <c r="G22" s="2" t="s">
        <v>56</v>
      </c>
      <c r="H22" s="2" t="str">
        <f t="shared" si="1"/>
        <v>CARTA N° 150/2022-Ñuble</v>
      </c>
      <c r="I22" s="2" t="s">
        <v>12</v>
      </c>
      <c r="J22" s="2" t="s">
        <v>183</v>
      </c>
      <c r="K22" s="71" t="s">
        <v>20</v>
      </c>
    </row>
    <row r="23" spans="1:11" x14ac:dyDescent="0.3">
      <c r="A23" s="70">
        <v>2355</v>
      </c>
      <c r="B23" s="2" t="str">
        <f t="shared" si="0"/>
        <v>2355-Valparaíso</v>
      </c>
      <c r="C23" s="2" t="s">
        <v>17</v>
      </c>
      <c r="D23" s="2" t="s">
        <v>27</v>
      </c>
      <c r="E23" s="3">
        <v>44614</v>
      </c>
      <c r="F23" s="3">
        <v>44624</v>
      </c>
      <c r="G23" s="2" t="s">
        <v>57</v>
      </c>
      <c r="H23" s="2" t="str">
        <f t="shared" si="1"/>
        <v>CARTA N° 170/2022-Valparaíso</v>
      </c>
      <c r="I23" s="2" t="s">
        <v>12</v>
      </c>
      <c r="J23" s="2" t="s">
        <v>183</v>
      </c>
      <c r="K23" s="71" t="s">
        <v>48</v>
      </c>
    </row>
    <row r="24" spans="1:11" x14ac:dyDescent="0.3">
      <c r="A24" s="70">
        <v>4763</v>
      </c>
      <c r="B24" s="2" t="str">
        <f t="shared" si="0"/>
        <v>4763-Ñuble</v>
      </c>
      <c r="C24" s="2" t="s">
        <v>31</v>
      </c>
      <c r="D24" s="2" t="s">
        <v>21</v>
      </c>
      <c r="E24" s="3">
        <v>44614</v>
      </c>
      <c r="F24" s="3">
        <v>44629</v>
      </c>
      <c r="G24" s="2" t="s">
        <v>58</v>
      </c>
      <c r="H24" s="2" t="str">
        <f t="shared" si="1"/>
        <v>CARTA N° 179/2022-Ñuble</v>
      </c>
      <c r="I24" s="2" t="s">
        <v>12</v>
      </c>
      <c r="J24" s="2" t="s">
        <v>183</v>
      </c>
      <c r="K24" s="71" t="s">
        <v>20</v>
      </c>
    </row>
    <row r="25" spans="1:11" x14ac:dyDescent="0.3">
      <c r="A25" s="70">
        <v>1824</v>
      </c>
      <c r="B25" s="2" t="str">
        <f t="shared" si="0"/>
        <v>1824-Biobío</v>
      </c>
      <c r="C25" s="2" t="s">
        <v>17</v>
      </c>
      <c r="D25" s="2" t="s">
        <v>18</v>
      </c>
      <c r="E25" s="3">
        <v>44616</v>
      </c>
      <c r="F25" s="3">
        <v>44628</v>
      </c>
      <c r="G25" s="2" t="s">
        <v>59</v>
      </c>
      <c r="H25" s="2" t="str">
        <f t="shared" si="1"/>
        <v>CARTA N° 241/2022-Biobío</v>
      </c>
      <c r="I25" s="2" t="s">
        <v>12</v>
      </c>
      <c r="J25" s="2" t="s">
        <v>13</v>
      </c>
      <c r="K25" s="71" t="s">
        <v>60</v>
      </c>
    </row>
    <row r="26" spans="1:11" x14ac:dyDescent="0.3">
      <c r="A26" s="70">
        <v>1366</v>
      </c>
      <c r="B26" s="2" t="str">
        <f t="shared" si="0"/>
        <v>1366-Araucanía</v>
      </c>
      <c r="C26" s="2" t="s">
        <v>17</v>
      </c>
      <c r="D26" s="2" t="s">
        <v>18</v>
      </c>
      <c r="E26" s="3">
        <v>44620</v>
      </c>
      <c r="F26" s="3">
        <v>44627</v>
      </c>
      <c r="G26" s="2" t="s">
        <v>61</v>
      </c>
      <c r="H26" s="2" t="str">
        <f t="shared" si="1"/>
        <v>CARTA N° 351/2022-Araucanía</v>
      </c>
      <c r="I26" s="2" t="s">
        <v>12</v>
      </c>
      <c r="J26" s="2" t="s">
        <v>25</v>
      </c>
      <c r="K26" s="71" t="s">
        <v>42</v>
      </c>
    </row>
    <row r="27" spans="1:11" x14ac:dyDescent="0.3">
      <c r="A27" s="70">
        <v>1475</v>
      </c>
      <c r="B27" s="2" t="str">
        <f t="shared" si="0"/>
        <v>1475-Ñuble</v>
      </c>
      <c r="C27" s="2" t="s">
        <v>17</v>
      </c>
      <c r="D27" s="2" t="s">
        <v>10</v>
      </c>
      <c r="E27" s="3">
        <v>44622</v>
      </c>
      <c r="F27" s="3">
        <v>44623</v>
      </c>
      <c r="G27" s="2" t="s">
        <v>62</v>
      </c>
      <c r="H27" s="2" t="str">
        <f t="shared" si="1"/>
        <v>CARTA N° 173/2022-Ñuble</v>
      </c>
      <c r="I27" s="2" t="s">
        <v>12</v>
      </c>
      <c r="J27" s="2" t="s">
        <v>25</v>
      </c>
      <c r="K27" s="71" t="s">
        <v>20</v>
      </c>
    </row>
    <row r="28" spans="1:11" x14ac:dyDescent="0.3">
      <c r="A28" s="70">
        <v>3079</v>
      </c>
      <c r="B28" s="2" t="str">
        <f t="shared" si="0"/>
        <v>3079-Los Ríos</v>
      </c>
      <c r="C28" s="2" t="s">
        <v>26</v>
      </c>
      <c r="D28" s="2" t="s">
        <v>27</v>
      </c>
      <c r="E28" s="3">
        <v>44635</v>
      </c>
      <c r="F28" s="3">
        <v>44650</v>
      </c>
      <c r="G28" s="2" t="s">
        <v>63</v>
      </c>
      <c r="H28" s="2" t="str">
        <f t="shared" si="1"/>
        <v>CARTA N° 636/2022-Los Ríos</v>
      </c>
      <c r="I28" s="2" t="s">
        <v>315</v>
      </c>
      <c r="J28" s="2" t="s">
        <v>183</v>
      </c>
      <c r="K28" s="71" t="s">
        <v>33</v>
      </c>
    </row>
    <row r="29" spans="1:11" x14ac:dyDescent="0.3">
      <c r="A29" s="70">
        <v>3532</v>
      </c>
      <c r="B29" s="2" t="str">
        <f t="shared" si="0"/>
        <v>3532-Metropolitana</v>
      </c>
      <c r="C29" s="2" t="s">
        <v>9</v>
      </c>
      <c r="D29" s="2" t="s">
        <v>21</v>
      </c>
      <c r="E29" s="3">
        <v>44638</v>
      </c>
      <c r="F29" s="3">
        <v>44645</v>
      </c>
      <c r="G29" s="2" t="s">
        <v>64</v>
      </c>
      <c r="H29" s="2" t="str">
        <f t="shared" si="1"/>
        <v>CARTA N° 184/2022-Metropolitana</v>
      </c>
      <c r="I29" s="2" t="s">
        <v>12</v>
      </c>
      <c r="J29" s="2" t="s">
        <v>183</v>
      </c>
      <c r="K29" s="71" t="s">
        <v>14</v>
      </c>
    </row>
    <row r="30" spans="1:11" x14ac:dyDescent="0.3">
      <c r="A30" s="70">
        <v>7477</v>
      </c>
      <c r="B30" s="2" t="str">
        <f t="shared" si="0"/>
        <v>7477-Los Ríos</v>
      </c>
      <c r="C30" s="2" t="s">
        <v>17</v>
      </c>
      <c r="D30" s="2" t="s">
        <v>10</v>
      </c>
      <c r="E30" s="3">
        <v>44641</v>
      </c>
      <c r="F30" s="3">
        <v>44645</v>
      </c>
      <c r="G30" s="2" t="s">
        <v>65</v>
      </c>
      <c r="H30" s="2" t="str">
        <f t="shared" si="1"/>
        <v>CARTA N° 478/2022-Los Ríos</v>
      </c>
      <c r="I30" s="2" t="s">
        <v>315</v>
      </c>
      <c r="J30" s="2" t="s">
        <v>183</v>
      </c>
      <c r="K30" s="71" t="s">
        <v>33</v>
      </c>
    </row>
    <row r="31" spans="1:11" x14ac:dyDescent="0.3">
      <c r="A31" s="70">
        <v>3668</v>
      </c>
      <c r="B31" s="2" t="str">
        <f t="shared" si="0"/>
        <v>3668-Los Lagos</v>
      </c>
      <c r="C31" s="2" t="s">
        <v>17</v>
      </c>
      <c r="D31" s="2" t="s">
        <v>27</v>
      </c>
      <c r="E31" s="3">
        <v>44641</v>
      </c>
      <c r="F31" s="3">
        <v>44643</v>
      </c>
      <c r="G31" s="2" t="s">
        <v>66</v>
      </c>
      <c r="H31" s="2" t="str">
        <f t="shared" si="1"/>
        <v>CARTA N° 651/2022-Los Lagos</v>
      </c>
      <c r="I31" s="2" t="s">
        <v>12</v>
      </c>
      <c r="J31" s="2" t="s">
        <v>25</v>
      </c>
      <c r="K31" s="71" t="s">
        <v>35</v>
      </c>
    </row>
    <row r="32" spans="1:11" x14ac:dyDescent="0.3">
      <c r="A32" s="70">
        <v>3854</v>
      </c>
      <c r="B32" s="2" t="str">
        <f t="shared" si="0"/>
        <v>3854-Metropolitana</v>
      </c>
      <c r="C32" s="2" t="s">
        <v>26</v>
      </c>
      <c r="D32" s="2" t="s">
        <v>21</v>
      </c>
      <c r="E32" s="3">
        <v>44645</v>
      </c>
      <c r="F32" s="3">
        <v>44652</v>
      </c>
      <c r="G32" s="2" t="s">
        <v>67</v>
      </c>
      <c r="H32" s="2" t="str">
        <f t="shared" si="1"/>
        <v>CARTA N° 189/2022-Metropolitana</v>
      </c>
      <c r="I32" s="2" t="s">
        <v>12</v>
      </c>
      <c r="J32" s="2" t="s">
        <v>183</v>
      </c>
      <c r="K32" s="71" t="s">
        <v>14</v>
      </c>
    </row>
    <row r="33" spans="1:11" x14ac:dyDescent="0.3">
      <c r="A33" s="70">
        <v>2300</v>
      </c>
      <c r="B33" s="2" t="str">
        <f t="shared" si="0"/>
        <v>2300-O´Higgins</v>
      </c>
      <c r="C33" s="2" t="s">
        <v>17</v>
      </c>
      <c r="D33" s="2" t="s">
        <v>40</v>
      </c>
      <c r="E33" s="3">
        <v>44651</v>
      </c>
      <c r="F33" s="3">
        <v>44657</v>
      </c>
      <c r="G33" s="2" t="s">
        <v>68</v>
      </c>
      <c r="H33" s="2" t="str">
        <f t="shared" si="1"/>
        <v>CARTA N° 796/2022-O´Higgins</v>
      </c>
      <c r="I33" s="2" t="s">
        <v>12</v>
      </c>
      <c r="J33" s="2" t="s">
        <v>183</v>
      </c>
      <c r="K33" s="71" t="s">
        <v>69</v>
      </c>
    </row>
    <row r="34" spans="1:11" x14ac:dyDescent="0.3">
      <c r="A34" s="70">
        <v>8992</v>
      </c>
      <c r="B34" s="2" t="str">
        <f t="shared" si="0"/>
        <v>8992-Comunicaciones y Participación Ciudadana</v>
      </c>
      <c r="C34" s="2" t="s">
        <v>17</v>
      </c>
      <c r="D34" s="2" t="s">
        <v>18</v>
      </c>
      <c r="E34" s="3">
        <v>44652</v>
      </c>
      <c r="F34" s="3">
        <v>44685</v>
      </c>
      <c r="G34" s="2" t="s">
        <v>70</v>
      </c>
      <c r="H34" s="2" t="str">
        <f t="shared" si="1"/>
        <v>CARTA N° 3277/2022-Comunicaciones y Participación Ciudadana</v>
      </c>
      <c r="I34" s="2" t="s">
        <v>12</v>
      </c>
      <c r="J34" s="2" t="s">
        <v>183</v>
      </c>
      <c r="K34" s="71" t="s">
        <v>71</v>
      </c>
    </row>
    <row r="35" spans="1:11" x14ac:dyDescent="0.3">
      <c r="A35" s="70">
        <v>9088</v>
      </c>
      <c r="B35" s="2" t="str">
        <f t="shared" si="0"/>
        <v>9088-Metropolitana</v>
      </c>
      <c r="C35" s="2" t="s">
        <v>26</v>
      </c>
      <c r="D35" s="2" t="s">
        <v>21</v>
      </c>
      <c r="E35" s="3">
        <v>44656</v>
      </c>
      <c r="F35" s="3">
        <v>44659</v>
      </c>
      <c r="G35" s="2" t="s">
        <v>72</v>
      </c>
      <c r="H35" s="2" t="str">
        <f t="shared" si="1"/>
        <v>CARTA N° 205/2022-Metropolitana</v>
      </c>
      <c r="I35" s="2" t="s">
        <v>12</v>
      </c>
      <c r="J35" s="2" t="s">
        <v>183</v>
      </c>
      <c r="K35" s="71" t="s">
        <v>14</v>
      </c>
    </row>
    <row r="36" spans="1:11" x14ac:dyDescent="0.3">
      <c r="A36" s="70">
        <v>2252</v>
      </c>
      <c r="B36" s="2" t="str">
        <f t="shared" si="0"/>
        <v>2252-Araucanía</v>
      </c>
      <c r="C36" s="2" t="s">
        <v>23</v>
      </c>
      <c r="D36" s="2" t="s">
        <v>18</v>
      </c>
      <c r="E36" s="3">
        <v>44655</v>
      </c>
      <c r="F36" s="3">
        <v>44662</v>
      </c>
      <c r="G36" s="2" t="s">
        <v>73</v>
      </c>
      <c r="H36" s="2" t="str">
        <f t="shared" si="1"/>
        <v>CARTA N° 505/2022-Araucanía</v>
      </c>
      <c r="I36" s="2" t="s">
        <v>12</v>
      </c>
      <c r="J36" s="2" t="s">
        <v>25</v>
      </c>
      <c r="K36" s="71" t="s">
        <v>42</v>
      </c>
    </row>
    <row r="37" spans="1:11" x14ac:dyDescent="0.3">
      <c r="A37" s="70">
        <v>4387</v>
      </c>
      <c r="B37" s="2" t="str">
        <f t="shared" si="0"/>
        <v>4387-Metropolitana</v>
      </c>
      <c r="C37" s="2" t="s">
        <v>17</v>
      </c>
      <c r="D37" s="2" t="s">
        <v>21</v>
      </c>
      <c r="E37" s="3">
        <v>44658</v>
      </c>
      <c r="F37" s="3">
        <v>44663</v>
      </c>
      <c r="G37" s="2" t="s">
        <v>74</v>
      </c>
      <c r="H37" s="2" t="str">
        <f t="shared" si="1"/>
        <v>CARTA N° 208/2022-Metropolitana</v>
      </c>
      <c r="I37" s="2" t="s">
        <v>12</v>
      </c>
      <c r="J37" s="2" t="s">
        <v>183</v>
      </c>
      <c r="K37" s="71" t="s">
        <v>14</v>
      </c>
    </row>
    <row r="38" spans="1:11" x14ac:dyDescent="0.3">
      <c r="A38" s="70">
        <v>2490</v>
      </c>
      <c r="B38" s="2" t="str">
        <f t="shared" si="0"/>
        <v>2490-O´Higgins</v>
      </c>
      <c r="C38" s="2" t="s">
        <v>45</v>
      </c>
      <c r="D38" s="2" t="s">
        <v>21</v>
      </c>
      <c r="E38" s="3">
        <v>44659</v>
      </c>
      <c r="F38" s="3">
        <v>44676</v>
      </c>
      <c r="G38" s="2" t="s">
        <v>75</v>
      </c>
      <c r="H38" s="2" t="str">
        <f t="shared" si="1"/>
        <v>CARTA N° 979/2022-O´Higgins</v>
      </c>
      <c r="I38" s="2" t="s">
        <v>12</v>
      </c>
      <c r="J38" s="2" t="s">
        <v>25</v>
      </c>
      <c r="K38" s="71" t="s">
        <v>69</v>
      </c>
    </row>
    <row r="39" spans="1:11" x14ac:dyDescent="0.3">
      <c r="A39" s="70">
        <v>10057</v>
      </c>
      <c r="B39" s="2" t="str">
        <f t="shared" si="0"/>
        <v>10057-Biobío</v>
      </c>
      <c r="C39" s="2" t="s">
        <v>17</v>
      </c>
      <c r="D39" s="2" t="s">
        <v>18</v>
      </c>
      <c r="E39" s="3">
        <v>44664</v>
      </c>
      <c r="F39" s="3">
        <v>44672</v>
      </c>
      <c r="G39" s="2" t="s">
        <v>76</v>
      </c>
      <c r="H39" s="2" t="str">
        <f t="shared" si="1"/>
        <v>CARTA N° 473/2022-Biobío</v>
      </c>
      <c r="I39" s="2" t="s">
        <v>12</v>
      </c>
      <c r="J39" s="2" t="s">
        <v>183</v>
      </c>
      <c r="K39" s="71" t="s">
        <v>60</v>
      </c>
    </row>
    <row r="40" spans="1:11" x14ac:dyDescent="0.3">
      <c r="A40" s="70">
        <v>5005</v>
      </c>
      <c r="B40" s="2" t="str">
        <f t="shared" si="0"/>
        <v>5005-Los Lagos</v>
      </c>
      <c r="C40" s="2" t="s">
        <v>17</v>
      </c>
      <c r="D40" s="2" t="s">
        <v>18</v>
      </c>
      <c r="E40" s="3">
        <v>44665</v>
      </c>
      <c r="F40" s="3">
        <v>44672</v>
      </c>
      <c r="G40" s="2" t="s">
        <v>77</v>
      </c>
      <c r="H40" s="2" t="str">
        <f t="shared" si="1"/>
        <v>CARTA N° 904/2022-Los Lagos</v>
      </c>
      <c r="I40" s="2" t="s">
        <v>12</v>
      </c>
      <c r="J40" s="2" t="s">
        <v>25</v>
      </c>
      <c r="K40" s="71" t="s">
        <v>35</v>
      </c>
    </row>
    <row r="41" spans="1:11" x14ac:dyDescent="0.3">
      <c r="A41" s="70">
        <v>2707</v>
      </c>
      <c r="B41" s="2" t="str">
        <f t="shared" si="0"/>
        <v>2707-O´Higgins</v>
      </c>
      <c r="C41" s="2" t="s">
        <v>17</v>
      </c>
      <c r="D41" s="2" t="s">
        <v>10</v>
      </c>
      <c r="E41" s="3">
        <v>44670</v>
      </c>
      <c r="F41" s="3">
        <v>44722</v>
      </c>
      <c r="G41" s="2" t="s">
        <v>78</v>
      </c>
      <c r="H41" s="2" t="str">
        <f t="shared" si="1"/>
        <v>CARTA N° 1527/2022-O´Higgins</v>
      </c>
      <c r="I41" s="2" t="s">
        <v>12</v>
      </c>
      <c r="J41" s="2" t="s">
        <v>25</v>
      </c>
      <c r="K41" s="71" t="s">
        <v>69</v>
      </c>
    </row>
    <row r="42" spans="1:11" x14ac:dyDescent="0.3">
      <c r="A42" s="70">
        <v>3753</v>
      </c>
      <c r="B42" s="2" t="str">
        <f t="shared" si="0"/>
        <v>3753-Biobío</v>
      </c>
      <c r="C42" s="2" t="s">
        <v>79</v>
      </c>
      <c r="D42" s="2" t="s">
        <v>18</v>
      </c>
      <c r="E42" s="3">
        <v>44671</v>
      </c>
      <c r="F42" s="3">
        <v>44676</v>
      </c>
      <c r="G42" s="2" t="s">
        <v>80</v>
      </c>
      <c r="H42" s="2" t="str">
        <f t="shared" si="1"/>
        <v>CARTA N° 488/2022-Biobío</v>
      </c>
      <c r="I42" s="2" t="s">
        <v>12</v>
      </c>
      <c r="J42" s="2" t="s">
        <v>25</v>
      </c>
      <c r="K42" s="71" t="s">
        <v>60</v>
      </c>
    </row>
    <row r="43" spans="1:11" x14ac:dyDescent="0.3">
      <c r="A43" s="70">
        <v>1287</v>
      </c>
      <c r="B43" s="2" t="str">
        <f t="shared" si="0"/>
        <v>1287-Antofagasta</v>
      </c>
      <c r="C43" s="2" t="s">
        <v>9</v>
      </c>
      <c r="D43" s="2" t="s">
        <v>21</v>
      </c>
      <c r="E43" s="3">
        <v>44672</v>
      </c>
      <c r="F43" s="3">
        <v>44678</v>
      </c>
      <c r="G43" s="2" t="s">
        <v>81</v>
      </c>
      <c r="H43" s="2" t="str">
        <f t="shared" si="1"/>
        <v>CARTA N° 57/2022-Antofagasta</v>
      </c>
      <c r="I43" s="2" t="s">
        <v>12</v>
      </c>
      <c r="J43" s="2" t="s">
        <v>183</v>
      </c>
      <c r="K43" s="71" t="s">
        <v>82</v>
      </c>
    </row>
    <row r="44" spans="1:11" x14ac:dyDescent="0.3">
      <c r="A44" s="70">
        <v>6202</v>
      </c>
      <c r="B44" s="2" t="str">
        <f t="shared" si="0"/>
        <v>6202-Comunicaciones y Participación Ciudadana</v>
      </c>
      <c r="C44" s="2" t="s">
        <v>23</v>
      </c>
      <c r="D44" s="2" t="s">
        <v>10</v>
      </c>
      <c r="E44" s="3">
        <v>44672</v>
      </c>
      <c r="F44" s="3">
        <v>44687</v>
      </c>
      <c r="G44" s="2" t="s">
        <v>83</v>
      </c>
      <c r="H44" s="2" t="str">
        <f t="shared" si="1"/>
        <v>CARTA N° 3332/2022-Comunicaciones y Participación Ciudadana</v>
      </c>
      <c r="I44" s="2" t="s">
        <v>12</v>
      </c>
      <c r="J44" s="2" t="s">
        <v>25</v>
      </c>
      <c r="K44" s="71" t="s">
        <v>71</v>
      </c>
    </row>
    <row r="45" spans="1:11" x14ac:dyDescent="0.3">
      <c r="A45" s="70">
        <v>6270</v>
      </c>
      <c r="B45" s="2" t="str">
        <f t="shared" si="0"/>
        <v>6270-Comunicaciones y Participación Ciudadana</v>
      </c>
      <c r="C45" s="2" t="s">
        <v>23</v>
      </c>
      <c r="D45" s="2" t="s">
        <v>10</v>
      </c>
      <c r="E45" s="3">
        <v>44673</v>
      </c>
      <c r="F45" s="3">
        <v>44687</v>
      </c>
      <c r="G45" s="2" t="s">
        <v>313</v>
      </c>
      <c r="H45" s="2" t="str">
        <f t="shared" si="1"/>
        <v>CARTA N° 3333/2022-Comunicaciones y Participación Ciudadana</v>
      </c>
      <c r="I45" s="2" t="s">
        <v>12</v>
      </c>
      <c r="J45" s="2" t="s">
        <v>183</v>
      </c>
      <c r="K45" s="71" t="s">
        <v>71</v>
      </c>
    </row>
    <row r="46" spans="1:11" x14ac:dyDescent="0.3">
      <c r="A46" s="70">
        <v>5285</v>
      </c>
      <c r="B46" s="2" t="str">
        <f t="shared" si="0"/>
        <v>5285-Los Lagos</v>
      </c>
      <c r="C46" s="2" t="s">
        <v>17</v>
      </c>
      <c r="D46" s="2" t="s">
        <v>18</v>
      </c>
      <c r="E46" s="3">
        <v>44677</v>
      </c>
      <c r="F46" s="3">
        <v>44680</v>
      </c>
      <c r="G46" s="2" t="s">
        <v>84</v>
      </c>
      <c r="H46" s="2" t="str">
        <f t="shared" si="1"/>
        <v>CARTA N° 968/2022-Los Lagos</v>
      </c>
      <c r="I46" s="2" t="s">
        <v>12</v>
      </c>
      <c r="J46" s="2" t="s">
        <v>183</v>
      </c>
      <c r="K46" s="71" t="s">
        <v>35</v>
      </c>
    </row>
    <row r="47" spans="1:11" x14ac:dyDescent="0.3">
      <c r="A47" s="70">
        <v>3969</v>
      </c>
      <c r="B47" s="2" t="str">
        <f t="shared" si="0"/>
        <v>3969-Biobío</v>
      </c>
      <c r="C47" s="2" t="s">
        <v>17</v>
      </c>
      <c r="D47" s="2" t="s">
        <v>21</v>
      </c>
      <c r="E47" s="3">
        <v>44678</v>
      </c>
      <c r="F47" s="3">
        <v>44683</v>
      </c>
      <c r="G47" s="2" t="s">
        <v>85</v>
      </c>
      <c r="H47" s="2" t="str">
        <f t="shared" si="1"/>
        <v>CARTA N° 540/2022-Biobío</v>
      </c>
      <c r="I47" s="2" t="s">
        <v>12</v>
      </c>
      <c r="J47" s="2" t="s">
        <v>25</v>
      </c>
      <c r="K47" s="71" t="s">
        <v>60</v>
      </c>
    </row>
    <row r="48" spans="1:11" x14ac:dyDescent="0.3">
      <c r="A48" s="70">
        <v>3033</v>
      </c>
      <c r="B48" s="2" t="str">
        <f t="shared" si="0"/>
        <v>3033-O´Higgins</v>
      </c>
      <c r="C48" s="2" t="s">
        <v>17</v>
      </c>
      <c r="D48" s="2" t="s">
        <v>10</v>
      </c>
      <c r="E48" s="3">
        <v>44683</v>
      </c>
      <c r="F48" s="3">
        <v>44699</v>
      </c>
      <c r="G48" s="2" t="s">
        <v>86</v>
      </c>
      <c r="H48" s="2" t="str">
        <f t="shared" si="1"/>
        <v>Carta N° 1288/2022-O´Higgins</v>
      </c>
      <c r="I48" s="2" t="s">
        <v>12</v>
      </c>
      <c r="J48" s="2" t="s">
        <v>13</v>
      </c>
      <c r="K48" s="71" t="s">
        <v>69</v>
      </c>
    </row>
    <row r="49" spans="1:11" x14ac:dyDescent="0.3">
      <c r="A49" s="70">
        <v>11862</v>
      </c>
      <c r="B49" s="2" t="str">
        <f t="shared" si="0"/>
        <v>11862-Metropolitana</v>
      </c>
      <c r="C49" s="2" t="s">
        <v>9</v>
      </c>
      <c r="D49" s="2" t="s">
        <v>21</v>
      </c>
      <c r="E49" s="3">
        <v>44684</v>
      </c>
      <c r="F49" s="3">
        <v>44690</v>
      </c>
      <c r="G49" s="2" t="s">
        <v>87</v>
      </c>
      <c r="H49" s="2" t="str">
        <f t="shared" si="1"/>
        <v>Carta N° 242/2022-Metropolitana</v>
      </c>
      <c r="I49" s="2" t="s">
        <v>12</v>
      </c>
      <c r="J49" s="2" t="s">
        <v>183</v>
      </c>
      <c r="K49" s="71" t="s">
        <v>14</v>
      </c>
    </row>
    <row r="50" spans="1:11" x14ac:dyDescent="0.3">
      <c r="A50" s="70">
        <v>4200</v>
      </c>
      <c r="B50" s="2" t="str">
        <f t="shared" si="0"/>
        <v>4200-Biobío</v>
      </c>
      <c r="C50" s="2" t="s">
        <v>23</v>
      </c>
      <c r="D50" s="2" t="s">
        <v>21</v>
      </c>
      <c r="E50" s="3">
        <v>44684</v>
      </c>
      <c r="F50" s="3">
        <v>44691</v>
      </c>
      <c r="G50" s="2" t="s">
        <v>88</v>
      </c>
      <c r="H50" s="2" t="str">
        <f t="shared" si="1"/>
        <v>CARTA N° 583/2022-Biobío</v>
      </c>
      <c r="I50" s="2" t="s">
        <v>12</v>
      </c>
      <c r="J50" s="2" t="s">
        <v>183</v>
      </c>
      <c r="K50" s="71" t="s">
        <v>60</v>
      </c>
    </row>
    <row r="51" spans="1:11" x14ac:dyDescent="0.3">
      <c r="A51" s="70">
        <v>7021</v>
      </c>
      <c r="B51" s="2" t="str">
        <f t="shared" si="0"/>
        <v>7021-Metropolitana</v>
      </c>
      <c r="C51" s="2" t="s">
        <v>9</v>
      </c>
      <c r="D51" s="2" t="s">
        <v>10</v>
      </c>
      <c r="E51" s="3">
        <v>44686</v>
      </c>
      <c r="F51" s="3">
        <v>44691</v>
      </c>
      <c r="G51" s="2" t="s">
        <v>89</v>
      </c>
      <c r="H51" s="2" t="str">
        <f t="shared" si="1"/>
        <v>Carta N° 245/2022-Metropolitana</v>
      </c>
      <c r="I51" s="2" t="s">
        <v>12</v>
      </c>
      <c r="J51" s="2" t="s">
        <v>183</v>
      </c>
      <c r="K51" s="71" t="s">
        <v>14</v>
      </c>
    </row>
    <row r="52" spans="1:11" x14ac:dyDescent="0.3">
      <c r="A52" s="70">
        <v>12524</v>
      </c>
      <c r="B52" s="2" t="str">
        <f t="shared" si="0"/>
        <v>12524-Metropolitana</v>
      </c>
      <c r="C52" s="2" t="s">
        <v>9</v>
      </c>
      <c r="D52" s="2" t="s">
        <v>233</v>
      </c>
      <c r="E52" s="3">
        <v>44691</v>
      </c>
      <c r="F52" s="3">
        <v>44698</v>
      </c>
      <c r="G52" s="2" t="s">
        <v>90</v>
      </c>
      <c r="H52" s="2" t="str">
        <f t="shared" si="1"/>
        <v xml:space="preserve"> Carta N° 248/2022-Metropolitana</v>
      </c>
      <c r="I52" s="2" t="s">
        <v>12</v>
      </c>
      <c r="J52" s="2" t="s">
        <v>183</v>
      </c>
      <c r="K52" s="71" t="s">
        <v>14</v>
      </c>
    </row>
    <row r="53" spans="1:11" x14ac:dyDescent="0.3">
      <c r="A53" s="70">
        <v>4858</v>
      </c>
      <c r="B53" s="2" t="str">
        <f t="shared" si="0"/>
        <v>4858-Maule</v>
      </c>
      <c r="C53" s="2" t="s">
        <v>17</v>
      </c>
      <c r="D53" s="2" t="s">
        <v>18</v>
      </c>
      <c r="E53" s="3">
        <v>44690</v>
      </c>
      <c r="F53" s="3">
        <v>44701</v>
      </c>
      <c r="G53" s="2" t="s">
        <v>91</v>
      </c>
      <c r="H53" s="2" t="str">
        <f t="shared" si="1"/>
        <v>Carta N° 1110/2022-Maule</v>
      </c>
      <c r="I53" s="2" t="s">
        <v>12</v>
      </c>
      <c r="J53" s="2" t="s">
        <v>183</v>
      </c>
      <c r="K53" s="71" t="s">
        <v>37</v>
      </c>
    </row>
    <row r="54" spans="1:11" x14ac:dyDescent="0.3">
      <c r="A54" s="70">
        <v>12543</v>
      </c>
      <c r="B54" s="2" t="str">
        <f t="shared" si="0"/>
        <v>12543-Biobío</v>
      </c>
      <c r="C54" s="2" t="s">
        <v>17</v>
      </c>
      <c r="D54" s="2" t="s">
        <v>18</v>
      </c>
      <c r="E54" s="3">
        <v>44691</v>
      </c>
      <c r="F54" s="3">
        <v>44692</v>
      </c>
      <c r="G54" s="2" t="s">
        <v>92</v>
      </c>
      <c r="H54" s="2" t="str">
        <f t="shared" si="1"/>
        <v>CARTA N° 594/2022-Biobío</v>
      </c>
      <c r="I54" s="2" t="s">
        <v>12</v>
      </c>
      <c r="J54" s="2" t="s">
        <v>183</v>
      </c>
      <c r="K54" s="71" t="s">
        <v>60</v>
      </c>
    </row>
    <row r="55" spans="1:11" x14ac:dyDescent="0.3">
      <c r="A55" s="70">
        <v>7240</v>
      </c>
      <c r="B55" s="2" t="str">
        <f t="shared" si="0"/>
        <v>7240-Metropolitana</v>
      </c>
      <c r="C55" s="2" t="s">
        <v>26</v>
      </c>
      <c r="D55" s="2" t="s">
        <v>233</v>
      </c>
      <c r="E55" s="3">
        <v>44692</v>
      </c>
      <c r="F55" s="3">
        <v>44699</v>
      </c>
      <c r="G55" s="2" t="s">
        <v>93</v>
      </c>
      <c r="H55" s="2" t="str">
        <f t="shared" si="1"/>
        <v>Carta N° 249/2022-Metropolitana</v>
      </c>
      <c r="I55" s="2" t="s">
        <v>12</v>
      </c>
      <c r="J55" s="2" t="s">
        <v>183</v>
      </c>
      <c r="K55" s="71" t="s">
        <v>14</v>
      </c>
    </row>
    <row r="56" spans="1:11" x14ac:dyDescent="0.3">
      <c r="A56" s="70">
        <v>12972</v>
      </c>
      <c r="B56" s="2" t="str">
        <f t="shared" si="0"/>
        <v>12972-Metropolitana</v>
      </c>
      <c r="C56" s="2" t="s">
        <v>17</v>
      </c>
      <c r="D56" s="2" t="s">
        <v>29</v>
      </c>
      <c r="E56" s="3">
        <v>44694</v>
      </c>
      <c r="F56" s="3">
        <v>44701</v>
      </c>
      <c r="G56" s="2" t="s">
        <v>94</v>
      </c>
      <c r="H56" s="2" t="str">
        <f t="shared" si="1"/>
        <v>Carta N° 253/2022-Metropolitana</v>
      </c>
      <c r="I56" s="2" t="s">
        <v>12</v>
      </c>
      <c r="J56" s="2" t="s">
        <v>183</v>
      </c>
      <c r="K56" s="71" t="s">
        <v>14</v>
      </c>
    </row>
    <row r="57" spans="1:11" x14ac:dyDescent="0.3">
      <c r="A57" s="70">
        <v>4622</v>
      </c>
      <c r="B57" s="2" t="str">
        <f t="shared" si="0"/>
        <v>4622-Biobío</v>
      </c>
      <c r="C57" s="2" t="s">
        <v>49</v>
      </c>
      <c r="D57" s="2" t="s">
        <v>40</v>
      </c>
      <c r="E57" s="3">
        <v>44694</v>
      </c>
      <c r="F57" s="3">
        <v>44697</v>
      </c>
      <c r="G57" s="2" t="s">
        <v>95</v>
      </c>
      <c r="H57" s="2" t="str">
        <f t="shared" si="1"/>
        <v>CARTA N° 617/2022-Biobío</v>
      </c>
      <c r="I57" s="2" t="s">
        <v>12</v>
      </c>
      <c r="J57" s="2" t="s">
        <v>96</v>
      </c>
      <c r="K57" s="71" t="s">
        <v>60</v>
      </c>
    </row>
    <row r="58" spans="1:11" x14ac:dyDescent="0.3">
      <c r="A58" s="70">
        <v>4616</v>
      </c>
      <c r="B58" s="2" t="str">
        <f t="shared" si="0"/>
        <v>4616-Biobío</v>
      </c>
      <c r="C58" s="2" t="s">
        <v>31</v>
      </c>
      <c r="D58" s="2" t="s">
        <v>10</v>
      </c>
      <c r="E58" s="3">
        <v>44694</v>
      </c>
      <c r="F58" s="3">
        <v>44704</v>
      </c>
      <c r="G58" s="2" t="s">
        <v>97</v>
      </c>
      <c r="H58" s="2" t="str">
        <f t="shared" si="1"/>
        <v>CARTA N° 640/2022-Biobío</v>
      </c>
      <c r="I58" s="2" t="s">
        <v>12</v>
      </c>
      <c r="J58" s="2" t="s">
        <v>96</v>
      </c>
      <c r="K58" s="71" t="s">
        <v>60</v>
      </c>
    </row>
    <row r="59" spans="1:11" x14ac:dyDescent="0.3">
      <c r="A59" s="70">
        <v>7434</v>
      </c>
      <c r="B59" s="2" t="str">
        <f t="shared" si="0"/>
        <v>7434-Metropolitana</v>
      </c>
      <c r="C59" s="2" t="s">
        <v>9</v>
      </c>
      <c r="D59" s="2" t="s">
        <v>10</v>
      </c>
      <c r="E59" s="3">
        <v>44698</v>
      </c>
      <c r="F59" s="3">
        <v>44704</v>
      </c>
      <c r="G59" s="2" t="s">
        <v>98</v>
      </c>
      <c r="H59" s="2" t="str">
        <f t="shared" si="1"/>
        <v>Carta N° 254/2022-Metropolitana</v>
      </c>
      <c r="I59" s="2" t="s">
        <v>145</v>
      </c>
      <c r="J59" s="2" t="s">
        <v>13</v>
      </c>
      <c r="K59" s="71" t="s">
        <v>14</v>
      </c>
    </row>
    <row r="60" spans="1:11" x14ac:dyDescent="0.3">
      <c r="A60" s="70">
        <v>7629</v>
      </c>
      <c r="B60" s="2" t="str">
        <f t="shared" si="0"/>
        <v>7629-Metropolitana</v>
      </c>
      <c r="C60" s="2" t="s">
        <v>26</v>
      </c>
      <c r="D60" s="2" t="s">
        <v>10</v>
      </c>
      <c r="E60" s="3">
        <v>44701</v>
      </c>
      <c r="F60" s="3">
        <v>44708</v>
      </c>
      <c r="G60" s="2" t="s">
        <v>99</v>
      </c>
      <c r="H60" s="2" t="str">
        <f t="shared" si="1"/>
        <v>Carta N° 256/2022-Metropolitana</v>
      </c>
      <c r="I60" s="2" t="s">
        <v>12</v>
      </c>
      <c r="J60" s="2" t="s">
        <v>183</v>
      </c>
      <c r="K60" s="71" t="s">
        <v>14</v>
      </c>
    </row>
    <row r="61" spans="1:11" x14ac:dyDescent="0.3">
      <c r="A61" s="70">
        <v>3633</v>
      </c>
      <c r="B61" s="2" t="str">
        <f t="shared" si="0"/>
        <v>3633-O´Higgins</v>
      </c>
      <c r="C61" s="2" t="s">
        <v>17</v>
      </c>
      <c r="D61" s="2" t="s">
        <v>40</v>
      </c>
      <c r="E61" s="3">
        <v>44701</v>
      </c>
      <c r="F61" s="3">
        <v>44708</v>
      </c>
      <c r="G61" s="2" t="s">
        <v>100</v>
      </c>
      <c r="H61" s="2" t="str">
        <f t="shared" si="1"/>
        <v>Carta N° 1418/2022-O´Higgins</v>
      </c>
      <c r="I61" s="2" t="s">
        <v>12</v>
      </c>
      <c r="J61" s="2" t="s">
        <v>96</v>
      </c>
      <c r="K61" s="71" t="s">
        <v>69</v>
      </c>
    </row>
    <row r="62" spans="1:11" x14ac:dyDescent="0.3">
      <c r="A62" s="70">
        <v>13912</v>
      </c>
      <c r="B62" s="2" t="str">
        <f t="shared" si="0"/>
        <v>13912-Arica y Parinacota</v>
      </c>
      <c r="C62" s="2" t="s">
        <v>9</v>
      </c>
      <c r="D62" s="2" t="s">
        <v>10</v>
      </c>
      <c r="E62" s="3">
        <v>44704</v>
      </c>
      <c r="F62" s="3">
        <v>44711</v>
      </c>
      <c r="G62" s="2" t="s">
        <v>101</v>
      </c>
      <c r="H62" s="2" t="str">
        <f t="shared" si="1"/>
        <v>Carta N° 15/2022-Arica y Parinacota</v>
      </c>
      <c r="I62" s="2" t="s">
        <v>12</v>
      </c>
      <c r="J62" s="2" t="s">
        <v>183</v>
      </c>
      <c r="K62" s="71" t="s">
        <v>16</v>
      </c>
    </row>
    <row r="63" spans="1:11" x14ac:dyDescent="0.3">
      <c r="A63" s="70">
        <v>14258</v>
      </c>
      <c r="B63" s="2" t="str">
        <f t="shared" si="0"/>
        <v>14258-Metropolitana</v>
      </c>
      <c r="C63" s="2" t="s">
        <v>9</v>
      </c>
      <c r="D63" s="2" t="s">
        <v>10</v>
      </c>
      <c r="E63" s="3">
        <v>44707</v>
      </c>
      <c r="F63" s="3">
        <v>44713</v>
      </c>
      <c r="G63" s="2" t="s">
        <v>102</v>
      </c>
      <c r="H63" s="2" t="str">
        <f t="shared" si="1"/>
        <v>Carta N° 258/2022-Metropolitana</v>
      </c>
      <c r="I63" s="2" t="s">
        <v>12</v>
      </c>
      <c r="J63" s="2" t="s">
        <v>183</v>
      </c>
      <c r="K63" s="71" t="s">
        <v>14</v>
      </c>
    </row>
    <row r="64" spans="1:11" x14ac:dyDescent="0.3">
      <c r="A64" s="70">
        <v>3582</v>
      </c>
      <c r="B64" s="2" t="str">
        <f t="shared" si="0"/>
        <v>3582-O´Higgins</v>
      </c>
      <c r="C64" s="2" t="s">
        <v>51</v>
      </c>
      <c r="D64" s="2" t="s">
        <v>10</v>
      </c>
      <c r="E64" s="3">
        <v>44706</v>
      </c>
      <c r="F64" s="3">
        <v>44715</v>
      </c>
      <c r="G64" s="2" t="s">
        <v>103</v>
      </c>
      <c r="H64" s="2" t="str">
        <f t="shared" si="1"/>
        <v>Carta N° 1468/2022-O´Higgins</v>
      </c>
      <c r="I64" s="2" t="s">
        <v>315</v>
      </c>
      <c r="J64" s="2" t="s">
        <v>96</v>
      </c>
      <c r="K64" s="71" t="s">
        <v>69</v>
      </c>
    </row>
    <row r="65" spans="1:11" x14ac:dyDescent="0.3">
      <c r="A65" s="70">
        <v>7861</v>
      </c>
      <c r="B65" s="2" t="str">
        <f t="shared" si="0"/>
        <v>7861-Metropolitana</v>
      </c>
      <c r="C65" s="2" t="s">
        <v>17</v>
      </c>
      <c r="D65" s="2" t="s">
        <v>27</v>
      </c>
      <c r="E65" s="3">
        <v>44708</v>
      </c>
      <c r="F65" s="3">
        <v>44715</v>
      </c>
      <c r="G65" s="2" t="s">
        <v>104</v>
      </c>
      <c r="H65" s="2" t="str">
        <f t="shared" si="1"/>
        <v>Carta N° 259/2022-Metropolitana</v>
      </c>
      <c r="I65" s="2" t="s">
        <v>12</v>
      </c>
      <c r="J65" s="2" t="s">
        <v>96</v>
      </c>
      <c r="K65" s="71" t="s">
        <v>14</v>
      </c>
    </row>
    <row r="66" spans="1:11" x14ac:dyDescent="0.3">
      <c r="A66" s="70">
        <v>7914</v>
      </c>
      <c r="B66" s="2" t="str">
        <f t="shared" ref="B66:B129" si="2">IF(G66="","",(CONCATENATE(A66,"-",K66)))</f>
        <v>7914-Metropolitana</v>
      </c>
      <c r="C66" s="2" t="s">
        <v>26</v>
      </c>
      <c r="D66" s="2" t="s">
        <v>29</v>
      </c>
      <c r="E66" s="3">
        <v>44711</v>
      </c>
      <c r="F66" s="3">
        <v>44716</v>
      </c>
      <c r="G66" s="2" t="s">
        <v>105</v>
      </c>
      <c r="H66" s="2" t="str">
        <f t="shared" ref="H66:H129" si="3">IF(G66="","",(CONCATENATE(G66,"-",K66)))</f>
        <v>Carta N° 260/2022-Metropolitana</v>
      </c>
      <c r="I66" s="2" t="s">
        <v>12</v>
      </c>
      <c r="J66" s="2" t="s">
        <v>183</v>
      </c>
      <c r="K66" s="71" t="s">
        <v>14</v>
      </c>
    </row>
    <row r="67" spans="1:11" x14ac:dyDescent="0.3">
      <c r="A67" s="70">
        <v>7943</v>
      </c>
      <c r="B67" s="2" t="str">
        <f t="shared" si="2"/>
        <v>7943-Metropolitana</v>
      </c>
      <c r="C67" s="2" t="s">
        <v>106</v>
      </c>
      <c r="D67" s="2" t="s">
        <v>10</v>
      </c>
      <c r="E67" s="3">
        <v>44711</v>
      </c>
      <c r="F67" s="3">
        <v>44718</v>
      </c>
      <c r="G67" s="2" t="s">
        <v>107</v>
      </c>
      <c r="H67" s="2" t="str">
        <f t="shared" si="3"/>
        <v>Carta N° 261/2022-Metropolitana</v>
      </c>
      <c r="I67" s="2" t="s">
        <v>12</v>
      </c>
      <c r="J67" s="2" t="s">
        <v>96</v>
      </c>
      <c r="K67" s="71" t="s">
        <v>14</v>
      </c>
    </row>
    <row r="68" spans="1:11" x14ac:dyDescent="0.3">
      <c r="A68" s="70">
        <v>14527</v>
      </c>
      <c r="B68" s="2" t="str">
        <f t="shared" si="2"/>
        <v>14527-Biobío</v>
      </c>
      <c r="C68" s="2" t="s">
        <v>17</v>
      </c>
      <c r="D68" s="2" t="s">
        <v>18</v>
      </c>
      <c r="E68" s="3">
        <v>44711</v>
      </c>
      <c r="F68" s="3">
        <v>44715</v>
      </c>
      <c r="G68" s="2" t="s">
        <v>108</v>
      </c>
      <c r="H68" s="2" t="str">
        <f t="shared" si="3"/>
        <v>CARTA N° 707/2022-Biobío</v>
      </c>
      <c r="I68" s="2" t="s">
        <v>12</v>
      </c>
      <c r="J68" s="2" t="s">
        <v>183</v>
      </c>
      <c r="K68" s="71" t="s">
        <v>60</v>
      </c>
    </row>
    <row r="69" spans="1:11" x14ac:dyDescent="0.3">
      <c r="A69" s="70">
        <v>3780</v>
      </c>
      <c r="B69" s="2" t="str">
        <f t="shared" si="2"/>
        <v>3780-O´Higgins</v>
      </c>
      <c r="C69" s="2" t="s">
        <v>17</v>
      </c>
      <c r="D69" s="2" t="s">
        <v>40</v>
      </c>
      <c r="E69" s="3">
        <v>44712</v>
      </c>
      <c r="F69" s="3">
        <v>44729</v>
      </c>
      <c r="G69" s="2" t="s">
        <v>109</v>
      </c>
      <c r="H69" s="2" t="str">
        <f t="shared" si="3"/>
        <v>CARTA N° 1662/2022-O´Higgins</v>
      </c>
      <c r="I69" s="2" t="s">
        <v>12</v>
      </c>
      <c r="J69" s="2" t="s">
        <v>13</v>
      </c>
      <c r="K69" s="71" t="s">
        <v>69</v>
      </c>
    </row>
    <row r="70" spans="1:11" x14ac:dyDescent="0.3">
      <c r="A70" s="70">
        <v>14964</v>
      </c>
      <c r="B70" s="2" t="str">
        <f t="shared" si="2"/>
        <v>14964-Biobío</v>
      </c>
      <c r="C70" s="2" t="s">
        <v>17</v>
      </c>
      <c r="D70" s="2" t="s">
        <v>18</v>
      </c>
      <c r="E70" s="3">
        <v>44714</v>
      </c>
      <c r="F70" s="3">
        <v>44721</v>
      </c>
      <c r="G70" s="2" t="s">
        <v>110</v>
      </c>
      <c r="H70" s="2" t="str">
        <f t="shared" si="3"/>
        <v>CARTA N° 743/2022-Biobío</v>
      </c>
      <c r="I70" s="2" t="s">
        <v>12</v>
      </c>
      <c r="J70" s="2" t="s">
        <v>183</v>
      </c>
      <c r="K70" s="71" t="s">
        <v>60</v>
      </c>
    </row>
    <row r="71" spans="1:11" x14ac:dyDescent="0.3">
      <c r="A71" s="70">
        <v>8157</v>
      </c>
      <c r="B71" s="2" t="str">
        <f t="shared" si="2"/>
        <v>8157-Metropolitana</v>
      </c>
      <c r="C71" s="2" t="s">
        <v>9</v>
      </c>
      <c r="D71" s="2" t="s">
        <v>111</v>
      </c>
      <c r="E71" s="3">
        <v>44715</v>
      </c>
      <c r="F71" s="3">
        <v>44722</v>
      </c>
      <c r="G71" s="2" t="s">
        <v>112</v>
      </c>
      <c r="H71" s="2" t="str">
        <f t="shared" si="3"/>
        <v>CARTA N° 270/2022-Metropolitana</v>
      </c>
      <c r="I71" s="2" t="s">
        <v>12</v>
      </c>
      <c r="J71" s="2" t="s">
        <v>25</v>
      </c>
      <c r="K71" s="71" t="s">
        <v>14</v>
      </c>
    </row>
    <row r="72" spans="1:11" x14ac:dyDescent="0.3">
      <c r="A72" s="70">
        <v>3836</v>
      </c>
      <c r="B72" s="2" t="str">
        <f t="shared" si="2"/>
        <v>3836-O´Higgins</v>
      </c>
      <c r="C72" s="2" t="s">
        <v>17</v>
      </c>
      <c r="D72" s="2" t="s">
        <v>21</v>
      </c>
      <c r="E72" s="3">
        <v>44715</v>
      </c>
      <c r="F72" s="3">
        <v>44746</v>
      </c>
      <c r="G72" s="2" t="s">
        <v>113</v>
      </c>
      <c r="H72" s="2" t="str">
        <f t="shared" si="3"/>
        <v>CARTA N° 1792/2022-O´Higgins</v>
      </c>
      <c r="I72" s="2" t="s">
        <v>12</v>
      </c>
      <c r="J72" s="2" t="s">
        <v>96</v>
      </c>
      <c r="K72" s="71" t="s">
        <v>69</v>
      </c>
    </row>
    <row r="73" spans="1:11" x14ac:dyDescent="0.3">
      <c r="A73" s="70">
        <v>15710</v>
      </c>
      <c r="B73" s="2" t="str">
        <f t="shared" si="2"/>
        <v>15710-Los Lagos</v>
      </c>
      <c r="C73" s="2" t="s">
        <v>17</v>
      </c>
      <c r="D73" s="2" t="s">
        <v>18</v>
      </c>
      <c r="E73" s="3">
        <v>44718</v>
      </c>
      <c r="F73" s="3">
        <v>44721</v>
      </c>
      <c r="G73" s="2" t="s">
        <v>114</v>
      </c>
      <c r="H73" s="2" t="str">
        <f t="shared" si="3"/>
        <v>CARTA N° 1500/2022-Los Lagos</v>
      </c>
      <c r="I73" s="2" t="s">
        <v>12</v>
      </c>
      <c r="J73" s="2" t="s">
        <v>183</v>
      </c>
      <c r="K73" s="71" t="s">
        <v>35</v>
      </c>
    </row>
    <row r="74" spans="1:11" x14ac:dyDescent="0.3">
      <c r="A74" s="70">
        <v>15191</v>
      </c>
      <c r="B74" s="2" t="str">
        <f t="shared" si="2"/>
        <v>15191-Atacama</v>
      </c>
      <c r="C74" s="2" t="s">
        <v>17</v>
      </c>
      <c r="D74" s="2" t="s">
        <v>10</v>
      </c>
      <c r="E74" s="3">
        <v>44718</v>
      </c>
      <c r="F74" s="3">
        <v>44722</v>
      </c>
      <c r="G74" s="2" t="s">
        <v>115</v>
      </c>
      <c r="H74" s="2" t="str">
        <f t="shared" si="3"/>
        <v>CARTA N° 178/2022-Atacama</v>
      </c>
      <c r="I74" s="2" t="s">
        <v>12</v>
      </c>
      <c r="J74" s="2" t="s">
        <v>183</v>
      </c>
      <c r="K74" s="71" t="s">
        <v>116</v>
      </c>
    </row>
    <row r="75" spans="1:11" x14ac:dyDescent="0.3">
      <c r="A75" s="70">
        <v>15159</v>
      </c>
      <c r="B75" s="2" t="str">
        <f t="shared" si="2"/>
        <v>15159-Valparaíso</v>
      </c>
      <c r="C75" s="2" t="s">
        <v>45</v>
      </c>
      <c r="D75" s="2" t="s">
        <v>21</v>
      </c>
      <c r="E75" s="3">
        <v>44718</v>
      </c>
      <c r="F75" s="3">
        <v>44728</v>
      </c>
      <c r="G75" s="2" t="s">
        <v>117</v>
      </c>
      <c r="H75" s="2" t="str">
        <f t="shared" si="3"/>
        <v>CARTA N° 392/2022-Valparaíso</v>
      </c>
      <c r="I75" s="2" t="s">
        <v>12</v>
      </c>
      <c r="J75" s="2" t="s">
        <v>183</v>
      </c>
      <c r="K75" s="71" t="s">
        <v>48</v>
      </c>
    </row>
    <row r="76" spans="1:11" x14ac:dyDescent="0.3">
      <c r="A76" s="70">
        <v>8572</v>
      </c>
      <c r="B76" s="2" t="str">
        <f t="shared" si="2"/>
        <v>8572-Metropolitana</v>
      </c>
      <c r="C76" s="2" t="s">
        <v>106</v>
      </c>
      <c r="D76" s="2" t="s">
        <v>10</v>
      </c>
      <c r="E76" s="3">
        <v>44722</v>
      </c>
      <c r="F76" s="3">
        <v>44728</v>
      </c>
      <c r="G76" s="2" t="s">
        <v>118</v>
      </c>
      <c r="H76" s="2" t="str">
        <f t="shared" si="3"/>
        <v>CARTA N° 283/2022-Metropolitana</v>
      </c>
      <c r="I76" s="2" t="s">
        <v>12</v>
      </c>
      <c r="J76" s="2" t="s">
        <v>25</v>
      </c>
      <c r="K76" s="71" t="s">
        <v>14</v>
      </c>
    </row>
    <row r="77" spans="1:11" x14ac:dyDescent="0.3">
      <c r="A77" s="70">
        <v>8580</v>
      </c>
      <c r="B77" s="2" t="str">
        <f t="shared" si="2"/>
        <v>8580-Metropolitana</v>
      </c>
      <c r="C77" s="2" t="s">
        <v>106</v>
      </c>
      <c r="D77" s="2" t="s">
        <v>10</v>
      </c>
      <c r="E77" s="3">
        <v>44722</v>
      </c>
      <c r="F77" s="3">
        <v>44728</v>
      </c>
      <c r="G77" s="2" t="s">
        <v>119</v>
      </c>
      <c r="H77" s="2" t="str">
        <f t="shared" si="3"/>
        <v>CARTA N° 284/2022-Metropolitana</v>
      </c>
      <c r="I77" s="2" t="s">
        <v>12</v>
      </c>
      <c r="J77" s="2" t="s">
        <v>183</v>
      </c>
      <c r="K77" s="71" t="s">
        <v>14</v>
      </c>
    </row>
    <row r="78" spans="1:11" x14ac:dyDescent="0.3">
      <c r="A78" s="70">
        <v>5430</v>
      </c>
      <c r="B78" s="2" t="str">
        <f t="shared" si="2"/>
        <v>5430-Biobío</v>
      </c>
      <c r="C78" s="2" t="s">
        <v>17</v>
      </c>
      <c r="D78" s="2" t="s">
        <v>18</v>
      </c>
      <c r="E78" s="3">
        <v>44722</v>
      </c>
      <c r="F78" s="3">
        <v>44726</v>
      </c>
      <c r="G78" s="2" t="s">
        <v>120</v>
      </c>
      <c r="H78" s="2" t="str">
        <f t="shared" si="3"/>
        <v>CARTA N° 773/2022-Biobío</v>
      </c>
      <c r="I78" s="2" t="s">
        <v>12</v>
      </c>
      <c r="J78" s="2" t="s">
        <v>96</v>
      </c>
      <c r="K78" s="71" t="s">
        <v>60</v>
      </c>
    </row>
    <row r="79" spans="1:11" x14ac:dyDescent="0.3">
      <c r="A79" s="70">
        <v>6666</v>
      </c>
      <c r="B79" s="2" t="str">
        <f t="shared" si="2"/>
        <v>6666-Valparaíso</v>
      </c>
      <c r="C79" s="2" t="s">
        <v>31</v>
      </c>
      <c r="D79" s="2" t="s">
        <v>18</v>
      </c>
      <c r="E79" s="3">
        <v>44725</v>
      </c>
      <c r="F79" s="3">
        <v>44748</v>
      </c>
      <c r="G79" s="2" t="s">
        <v>121</v>
      </c>
      <c r="H79" s="2" t="str">
        <f t="shared" si="3"/>
        <v>CARTA N° 450/2022-Valparaíso</v>
      </c>
      <c r="I79" s="2" t="s">
        <v>12</v>
      </c>
      <c r="J79" s="2" t="s">
        <v>183</v>
      </c>
      <c r="K79" s="71" t="s">
        <v>48</v>
      </c>
    </row>
    <row r="80" spans="1:11" x14ac:dyDescent="0.3">
      <c r="A80" s="70">
        <v>8545</v>
      </c>
      <c r="B80" s="2" t="str">
        <f t="shared" si="2"/>
        <v>8545-Metropolitana</v>
      </c>
      <c r="C80" s="2" t="s">
        <v>9</v>
      </c>
      <c r="D80" s="2" t="s">
        <v>21</v>
      </c>
      <c r="E80" s="3">
        <v>44725</v>
      </c>
      <c r="F80" s="3">
        <v>44728</v>
      </c>
      <c r="G80" s="2" t="s">
        <v>122</v>
      </c>
      <c r="H80" s="2" t="str">
        <f t="shared" si="3"/>
        <v>CARTA N° 285/2022-Metropolitana</v>
      </c>
      <c r="I80" s="2" t="s">
        <v>315</v>
      </c>
      <c r="J80" s="2" t="s">
        <v>25</v>
      </c>
      <c r="K80" s="71" t="s">
        <v>14</v>
      </c>
    </row>
    <row r="81" spans="1:11" x14ac:dyDescent="0.3">
      <c r="A81" s="70">
        <v>7830</v>
      </c>
      <c r="B81" s="2" t="str">
        <f t="shared" si="2"/>
        <v>7830-Los Lagos</v>
      </c>
      <c r="C81" s="2" t="s">
        <v>17</v>
      </c>
      <c r="D81" s="2" t="s">
        <v>10</v>
      </c>
      <c r="E81" s="3">
        <v>44725</v>
      </c>
      <c r="F81" s="3">
        <v>44748</v>
      </c>
      <c r="G81" s="2" t="s">
        <v>124</v>
      </c>
      <c r="H81" s="2" t="str">
        <f t="shared" si="3"/>
        <v>CARTA N° 1728/2022-Los Lagos</v>
      </c>
      <c r="I81" s="2" t="s">
        <v>12</v>
      </c>
      <c r="J81" s="2" t="s">
        <v>183</v>
      </c>
      <c r="K81" s="71" t="s">
        <v>35</v>
      </c>
    </row>
    <row r="82" spans="1:11" x14ac:dyDescent="0.3">
      <c r="A82" s="70">
        <v>16445</v>
      </c>
      <c r="B82" s="2" t="str">
        <f t="shared" si="2"/>
        <v>16445-Valparaíso</v>
      </c>
      <c r="C82" s="2" t="s">
        <v>31</v>
      </c>
      <c r="D82" s="2" t="s">
        <v>18</v>
      </c>
      <c r="E82" s="3">
        <v>44729</v>
      </c>
      <c r="F82" s="3">
        <v>44736</v>
      </c>
      <c r="G82" s="2" t="s">
        <v>125</v>
      </c>
      <c r="H82" s="2" t="str">
        <f t="shared" si="3"/>
        <v>CARTA N° 424/2022-Valparaíso</v>
      </c>
      <c r="I82" s="2" t="s">
        <v>12</v>
      </c>
      <c r="J82" s="2" t="s">
        <v>183</v>
      </c>
      <c r="K82" s="71" t="s">
        <v>48</v>
      </c>
    </row>
    <row r="83" spans="1:11" x14ac:dyDescent="0.3">
      <c r="A83" s="70">
        <v>8683</v>
      </c>
      <c r="B83" s="2" t="str">
        <f t="shared" si="2"/>
        <v>8683-Metropolitana</v>
      </c>
      <c r="C83" s="2" t="s">
        <v>49</v>
      </c>
      <c r="D83" s="2" t="s">
        <v>18</v>
      </c>
      <c r="E83" s="3">
        <v>44732</v>
      </c>
      <c r="F83" s="3">
        <v>44741</v>
      </c>
      <c r="G83" s="2" t="s">
        <v>126</v>
      </c>
      <c r="H83" s="2" t="str">
        <f t="shared" si="3"/>
        <v>CARTA N° 286/2022-Metropolitana</v>
      </c>
      <c r="I83" s="2" t="s">
        <v>12</v>
      </c>
      <c r="J83" s="2" t="s">
        <v>25</v>
      </c>
      <c r="K83" s="71" t="s">
        <v>14</v>
      </c>
    </row>
    <row r="84" spans="1:11" x14ac:dyDescent="0.3">
      <c r="A84" s="70">
        <v>5693</v>
      </c>
      <c r="B84" s="2" t="str">
        <f t="shared" si="2"/>
        <v>5693-Biobío</v>
      </c>
      <c r="C84" s="2" t="s">
        <v>17</v>
      </c>
      <c r="D84" s="2" t="s">
        <v>18</v>
      </c>
      <c r="E84" s="3">
        <v>44732</v>
      </c>
      <c r="F84" s="3">
        <v>44740</v>
      </c>
      <c r="G84" s="2" t="s">
        <v>127</v>
      </c>
      <c r="H84" s="2" t="str">
        <f t="shared" si="3"/>
        <v>CARTA N° 827/2022-Biobío</v>
      </c>
      <c r="I84" s="2" t="s">
        <v>12</v>
      </c>
      <c r="J84" s="2" t="s">
        <v>96</v>
      </c>
      <c r="K84" s="71" t="s">
        <v>60</v>
      </c>
    </row>
    <row r="85" spans="1:11" x14ac:dyDescent="0.3">
      <c r="A85" s="70">
        <v>5724</v>
      </c>
      <c r="B85" s="2" t="str">
        <f t="shared" si="2"/>
        <v>5724-Biobío</v>
      </c>
      <c r="C85" s="2" t="s">
        <v>17</v>
      </c>
      <c r="D85" s="2" t="s">
        <v>18</v>
      </c>
      <c r="E85" s="3">
        <v>44734</v>
      </c>
      <c r="F85" s="3">
        <v>44740</v>
      </c>
      <c r="G85" s="2" t="s">
        <v>128</v>
      </c>
      <c r="H85" s="2" t="str">
        <f t="shared" si="3"/>
        <v>CARTA N° 829/2022-Biobío</v>
      </c>
      <c r="I85" s="2" t="s">
        <v>12</v>
      </c>
      <c r="J85" s="2" t="s">
        <v>183</v>
      </c>
      <c r="K85" s="71" t="s">
        <v>60</v>
      </c>
    </row>
    <row r="86" spans="1:11" x14ac:dyDescent="0.3">
      <c r="A86" s="70">
        <v>5742</v>
      </c>
      <c r="B86" s="2" t="str">
        <f t="shared" si="2"/>
        <v>5742-Biobío</v>
      </c>
      <c r="C86" s="2" t="s">
        <v>17</v>
      </c>
      <c r="D86" s="2" t="s">
        <v>18</v>
      </c>
      <c r="E86" s="3">
        <v>44734</v>
      </c>
      <c r="F86" s="3">
        <v>44740</v>
      </c>
      <c r="G86" s="2" t="s">
        <v>129</v>
      </c>
      <c r="H86" s="2" t="str">
        <f t="shared" si="3"/>
        <v>CARTA N° 828/2022-Biobío</v>
      </c>
      <c r="I86" s="2" t="s">
        <v>12</v>
      </c>
      <c r="J86" s="2" t="s">
        <v>183</v>
      </c>
      <c r="K86" s="71" t="s">
        <v>60</v>
      </c>
    </row>
    <row r="87" spans="1:11" x14ac:dyDescent="0.3">
      <c r="A87" s="70">
        <v>4164</v>
      </c>
      <c r="B87" s="2" t="str">
        <f t="shared" si="2"/>
        <v>4164-O´Higgins</v>
      </c>
      <c r="C87" s="2" t="s">
        <v>51</v>
      </c>
      <c r="D87" s="2" t="s">
        <v>21</v>
      </c>
      <c r="E87" s="3">
        <v>44735</v>
      </c>
      <c r="F87" s="3">
        <v>44740</v>
      </c>
      <c r="G87" s="2" t="s">
        <v>130</v>
      </c>
      <c r="H87" s="2" t="str">
        <f t="shared" si="3"/>
        <v>CARTA N° 1749/2022-O´Higgins</v>
      </c>
      <c r="I87" s="2" t="s">
        <v>12</v>
      </c>
      <c r="J87" s="2" t="s">
        <v>183</v>
      </c>
      <c r="K87" s="71" t="s">
        <v>69</v>
      </c>
    </row>
    <row r="88" spans="1:11" x14ac:dyDescent="0.3">
      <c r="A88" s="70">
        <v>16846</v>
      </c>
      <c r="B88" s="2" t="str">
        <f t="shared" si="2"/>
        <v>16846-Biobío</v>
      </c>
      <c r="C88" s="2" t="s">
        <v>17</v>
      </c>
      <c r="D88" s="2" t="s">
        <v>18</v>
      </c>
      <c r="E88" s="3">
        <v>44736</v>
      </c>
      <c r="F88" s="3">
        <v>44743</v>
      </c>
      <c r="G88" s="2" t="s">
        <v>131</v>
      </c>
      <c r="H88" s="2" t="str">
        <f t="shared" si="3"/>
        <v>CARTA N° 845/2022-Biobío</v>
      </c>
      <c r="I88" s="2" t="s">
        <v>12</v>
      </c>
      <c r="J88" s="2" t="s">
        <v>183</v>
      </c>
      <c r="K88" s="71" t="s">
        <v>60</v>
      </c>
    </row>
    <row r="89" spans="1:11" x14ac:dyDescent="0.3">
      <c r="A89" s="70">
        <v>16929</v>
      </c>
      <c r="B89" s="2" t="str">
        <f t="shared" si="2"/>
        <v>16929-Biobío</v>
      </c>
      <c r="C89" s="2" t="s">
        <v>17</v>
      </c>
      <c r="D89" s="2" t="s">
        <v>18</v>
      </c>
      <c r="E89" s="3">
        <v>44739</v>
      </c>
      <c r="F89" s="3">
        <v>44743</v>
      </c>
      <c r="G89" s="2" t="s">
        <v>132</v>
      </c>
      <c r="H89" s="2" t="str">
        <f t="shared" si="3"/>
        <v>CARTA N° 846/2022-Biobío</v>
      </c>
      <c r="I89" s="2" t="s">
        <v>12</v>
      </c>
      <c r="J89" s="2" t="s">
        <v>183</v>
      </c>
      <c r="K89" s="71" t="s">
        <v>60</v>
      </c>
    </row>
    <row r="90" spans="1:11" x14ac:dyDescent="0.3">
      <c r="A90" s="70">
        <v>16943</v>
      </c>
      <c r="B90" s="2" t="str">
        <f t="shared" si="2"/>
        <v>16943-Valparaíso</v>
      </c>
      <c r="C90" s="2" t="s">
        <v>31</v>
      </c>
      <c r="D90" s="2" t="s">
        <v>21</v>
      </c>
      <c r="E90" s="3">
        <v>44740</v>
      </c>
      <c r="F90" s="3">
        <v>44751</v>
      </c>
      <c r="G90" s="2" t="s">
        <v>133</v>
      </c>
      <c r="H90" s="2" t="str">
        <f t="shared" si="3"/>
        <v>CARTA N° 456/2022-Valparaíso</v>
      </c>
      <c r="I90" s="2" t="s">
        <v>12</v>
      </c>
      <c r="J90" s="2" t="s">
        <v>183</v>
      </c>
      <c r="K90" s="71" t="s">
        <v>48</v>
      </c>
    </row>
    <row r="91" spans="1:11" x14ac:dyDescent="0.3">
      <c r="A91" s="70">
        <v>4259</v>
      </c>
      <c r="B91" s="2" t="str">
        <f t="shared" si="2"/>
        <v>4259-O´Higgins</v>
      </c>
      <c r="C91" s="2" t="s">
        <v>17</v>
      </c>
      <c r="D91" s="2" t="s">
        <v>21</v>
      </c>
      <c r="E91" s="3">
        <v>44741</v>
      </c>
      <c r="F91" s="3">
        <v>44742</v>
      </c>
      <c r="G91" s="2" t="s">
        <v>134</v>
      </c>
      <c r="H91" s="2" t="str">
        <f t="shared" si="3"/>
        <v>CARTA N° 1775/2022-O´Higgins</v>
      </c>
      <c r="I91" s="2" t="s">
        <v>12</v>
      </c>
      <c r="J91" s="2" t="s">
        <v>96</v>
      </c>
      <c r="K91" s="71" t="s">
        <v>69</v>
      </c>
    </row>
    <row r="92" spans="1:11" x14ac:dyDescent="0.3">
      <c r="A92" s="70">
        <v>5886</v>
      </c>
      <c r="B92" s="2" t="str">
        <f t="shared" si="2"/>
        <v>5886-Biobío</v>
      </c>
      <c r="C92" s="2" t="s">
        <v>17</v>
      </c>
      <c r="D92" s="2" t="s">
        <v>18</v>
      </c>
      <c r="E92" s="3">
        <v>44741</v>
      </c>
      <c r="F92" s="3">
        <v>44743</v>
      </c>
      <c r="G92" s="2" t="s">
        <v>135</v>
      </c>
      <c r="H92" s="2" t="str">
        <f t="shared" si="3"/>
        <v>CARTA N° 844/2022-Biobío</v>
      </c>
      <c r="I92" s="2" t="s">
        <v>12</v>
      </c>
      <c r="J92" s="2" t="s">
        <v>96</v>
      </c>
      <c r="K92" s="71" t="s">
        <v>60</v>
      </c>
    </row>
    <row r="93" spans="1:11" x14ac:dyDescent="0.3">
      <c r="A93" s="70">
        <v>6223</v>
      </c>
      <c r="B93" s="2" t="str">
        <f t="shared" si="2"/>
        <v>6223-Comunicaciones y Participación Ciudadana</v>
      </c>
      <c r="C93" s="2" t="s">
        <v>17</v>
      </c>
      <c r="D93" s="2" t="s">
        <v>18</v>
      </c>
      <c r="E93" s="3">
        <v>44741</v>
      </c>
      <c r="F93" s="3">
        <v>44748</v>
      </c>
      <c r="G93" s="2" t="s">
        <v>136</v>
      </c>
      <c r="H93" s="2" t="str">
        <f t="shared" si="3"/>
        <v>CARTA N° 4908/2022-Comunicaciones y Participación Ciudadana</v>
      </c>
      <c r="I93" s="2" t="s">
        <v>145</v>
      </c>
      <c r="J93" s="2" t="s">
        <v>13</v>
      </c>
      <c r="K93" s="71" t="s">
        <v>71</v>
      </c>
    </row>
    <row r="94" spans="1:11" x14ac:dyDescent="0.3">
      <c r="A94" s="70">
        <v>7982</v>
      </c>
      <c r="B94" s="2" t="str">
        <f t="shared" si="2"/>
        <v>7982-Los Lagos</v>
      </c>
      <c r="C94" s="2" t="s">
        <v>17</v>
      </c>
      <c r="D94" s="2" t="s">
        <v>18</v>
      </c>
      <c r="E94" s="3">
        <v>44746</v>
      </c>
      <c r="F94" s="3">
        <v>44755</v>
      </c>
      <c r="G94" s="2" t="s">
        <v>137</v>
      </c>
      <c r="H94" s="2" t="str">
        <f t="shared" si="3"/>
        <v>CARTA N° 1808/2022-Los Lagos</v>
      </c>
      <c r="I94" s="2" t="s">
        <v>12</v>
      </c>
      <c r="J94" s="2" t="s">
        <v>25</v>
      </c>
      <c r="K94" s="71" t="s">
        <v>35</v>
      </c>
    </row>
    <row r="95" spans="1:11" x14ac:dyDescent="0.3">
      <c r="A95" s="70">
        <v>7990</v>
      </c>
      <c r="B95" s="2" t="str">
        <f t="shared" si="2"/>
        <v>7990-Los Lagos</v>
      </c>
      <c r="C95" s="2" t="s">
        <v>17</v>
      </c>
      <c r="D95" s="2" t="s">
        <v>18</v>
      </c>
      <c r="E95" s="3">
        <v>44746</v>
      </c>
      <c r="F95" s="3">
        <v>44755</v>
      </c>
      <c r="G95" s="2" t="s">
        <v>138</v>
      </c>
      <c r="H95" s="2" t="str">
        <f t="shared" si="3"/>
        <v>CARTA N° 1807/2022-Los Lagos</v>
      </c>
      <c r="I95" s="2" t="s">
        <v>12</v>
      </c>
      <c r="J95" s="2" t="s">
        <v>25</v>
      </c>
      <c r="K95" s="71" t="s">
        <v>35</v>
      </c>
    </row>
    <row r="96" spans="1:11" x14ac:dyDescent="0.3">
      <c r="A96" s="70">
        <v>17588</v>
      </c>
      <c r="B96" s="2" t="str">
        <f t="shared" si="2"/>
        <v>17588-Metropolitana</v>
      </c>
      <c r="C96" s="2" t="s">
        <v>9</v>
      </c>
      <c r="D96" s="2" t="s">
        <v>40</v>
      </c>
      <c r="E96" s="3">
        <v>44746</v>
      </c>
      <c r="F96" s="3">
        <v>44750</v>
      </c>
      <c r="G96" s="2" t="s">
        <v>139</v>
      </c>
      <c r="H96" s="2" t="str">
        <f t="shared" si="3"/>
        <v>CARTA N° 294 /2022-Metropolitana</v>
      </c>
      <c r="I96" s="2" t="s">
        <v>12</v>
      </c>
      <c r="J96" s="2" t="s">
        <v>183</v>
      </c>
      <c r="K96" s="71" t="s">
        <v>14</v>
      </c>
    </row>
    <row r="97" spans="1:11" x14ac:dyDescent="0.3">
      <c r="A97" s="70">
        <v>4404</v>
      </c>
      <c r="B97" s="2" t="str">
        <f t="shared" si="2"/>
        <v>4404-Araucanía</v>
      </c>
      <c r="C97" s="2" t="s">
        <v>31</v>
      </c>
      <c r="D97" s="2" t="s">
        <v>21</v>
      </c>
      <c r="E97" s="3">
        <v>44747</v>
      </c>
      <c r="F97" s="3">
        <v>44753</v>
      </c>
      <c r="G97" s="2" t="s">
        <v>140</v>
      </c>
      <c r="H97" s="2" t="str">
        <f t="shared" si="3"/>
        <v>CARTA N° 909/2022-Araucanía</v>
      </c>
      <c r="I97" s="2" t="s">
        <v>12</v>
      </c>
      <c r="J97" s="2" t="s">
        <v>183</v>
      </c>
      <c r="K97" s="71" t="s">
        <v>42</v>
      </c>
    </row>
    <row r="98" spans="1:11" x14ac:dyDescent="0.3">
      <c r="A98" s="70">
        <v>6389</v>
      </c>
      <c r="B98" s="2" t="str">
        <f t="shared" si="2"/>
        <v>6389-Maule</v>
      </c>
      <c r="C98" s="2" t="s">
        <v>17</v>
      </c>
      <c r="D98" s="2" t="s">
        <v>10</v>
      </c>
      <c r="E98" s="3">
        <v>44747</v>
      </c>
      <c r="F98" s="3">
        <v>44753</v>
      </c>
      <c r="G98" s="2" t="s">
        <v>141</v>
      </c>
      <c r="H98" s="2" t="str">
        <f t="shared" si="3"/>
        <v>CARTA N° 1444/2022-Maule</v>
      </c>
      <c r="I98" s="2" t="s">
        <v>12</v>
      </c>
      <c r="J98" s="2" t="s">
        <v>183</v>
      </c>
      <c r="K98" s="71" t="s">
        <v>37</v>
      </c>
    </row>
    <row r="99" spans="1:11" x14ac:dyDescent="0.3">
      <c r="A99" s="70">
        <v>8061</v>
      </c>
      <c r="B99" s="2" t="str">
        <f t="shared" si="2"/>
        <v>8061-Valparaíso</v>
      </c>
      <c r="C99" s="2" t="s">
        <v>31</v>
      </c>
      <c r="D99" s="2" t="s">
        <v>10</v>
      </c>
      <c r="E99" s="3">
        <v>44749</v>
      </c>
      <c r="F99" s="3">
        <v>44763</v>
      </c>
      <c r="G99" s="2" t="s">
        <v>142</v>
      </c>
      <c r="H99" s="2" t="str">
        <f t="shared" si="3"/>
        <v>CARTA N° 487/2022-Valparaíso</v>
      </c>
      <c r="I99" s="2" t="s">
        <v>12</v>
      </c>
      <c r="J99" s="2" t="s">
        <v>183</v>
      </c>
      <c r="K99" s="71" t="s">
        <v>48</v>
      </c>
    </row>
    <row r="100" spans="1:11" x14ac:dyDescent="0.3">
      <c r="A100" s="70">
        <v>6900</v>
      </c>
      <c r="B100" s="2" t="str">
        <f t="shared" si="2"/>
        <v>6900-Los Ríos</v>
      </c>
      <c r="C100" s="2" t="s">
        <v>143</v>
      </c>
      <c r="D100" s="2" t="s">
        <v>18</v>
      </c>
      <c r="E100" s="3">
        <v>44755</v>
      </c>
      <c r="F100" s="3">
        <v>44763</v>
      </c>
      <c r="G100" s="2" t="s">
        <v>144</v>
      </c>
      <c r="H100" s="2" t="str">
        <f t="shared" si="3"/>
        <v>CARTA N° 1295/2022-Los Ríos</v>
      </c>
      <c r="I100" s="2" t="s">
        <v>145</v>
      </c>
      <c r="J100" s="2" t="s">
        <v>13</v>
      </c>
      <c r="K100" s="71" t="s">
        <v>33</v>
      </c>
    </row>
    <row r="101" spans="1:11" x14ac:dyDescent="0.3">
      <c r="A101" s="70">
        <v>9694</v>
      </c>
      <c r="B101" s="2" t="str">
        <f t="shared" si="2"/>
        <v>9694-Metropolitana</v>
      </c>
      <c r="C101" s="2" t="s">
        <v>9</v>
      </c>
      <c r="D101" s="2" t="s">
        <v>40</v>
      </c>
      <c r="E101" s="3">
        <v>44755</v>
      </c>
      <c r="F101" s="3">
        <v>44763</v>
      </c>
      <c r="G101" s="2" t="s">
        <v>146</v>
      </c>
      <c r="H101" s="2" t="str">
        <f t="shared" si="3"/>
        <v>CARTA N° 305 /2022-Metropolitana</v>
      </c>
      <c r="I101" s="2" t="s">
        <v>145</v>
      </c>
      <c r="J101" s="2" t="s">
        <v>13</v>
      </c>
      <c r="K101" s="71" t="s">
        <v>14</v>
      </c>
    </row>
    <row r="102" spans="1:11" x14ac:dyDescent="0.3">
      <c r="A102" s="70">
        <v>6428</v>
      </c>
      <c r="B102" s="2" t="str">
        <f t="shared" si="2"/>
        <v>6428-Biobío</v>
      </c>
      <c r="C102" s="2" t="s">
        <v>17</v>
      </c>
      <c r="D102" s="2" t="s">
        <v>18</v>
      </c>
      <c r="E102" s="3">
        <v>44756</v>
      </c>
      <c r="F102" s="3">
        <v>44760</v>
      </c>
      <c r="G102" s="2" t="s">
        <v>147</v>
      </c>
      <c r="H102" s="2" t="str">
        <f t="shared" si="3"/>
        <v>CARTA N° 954/2022-Biobío</v>
      </c>
      <c r="I102" s="2" t="s">
        <v>12</v>
      </c>
      <c r="J102" s="2" t="s">
        <v>183</v>
      </c>
      <c r="K102" s="71" t="s">
        <v>60</v>
      </c>
    </row>
    <row r="103" spans="1:11" x14ac:dyDescent="0.3">
      <c r="A103" s="70">
        <v>2712</v>
      </c>
      <c r="B103" s="2" t="str">
        <f t="shared" si="2"/>
        <v>2712-Tarapacá</v>
      </c>
      <c r="C103" s="2" t="s">
        <v>9</v>
      </c>
      <c r="D103" s="2" t="s">
        <v>21</v>
      </c>
      <c r="E103" s="3">
        <v>44756</v>
      </c>
      <c r="F103" s="3">
        <v>44762</v>
      </c>
      <c r="G103" s="2" t="s">
        <v>148</v>
      </c>
      <c r="H103" s="2" t="str">
        <f t="shared" si="3"/>
        <v>CARTA N° 263/2022-Tarapacá</v>
      </c>
      <c r="I103" s="2" t="s">
        <v>12</v>
      </c>
      <c r="J103" s="2" t="s">
        <v>183</v>
      </c>
      <c r="K103" s="71" t="s">
        <v>149</v>
      </c>
    </row>
    <row r="104" spans="1:11" x14ac:dyDescent="0.3">
      <c r="A104" s="70">
        <v>12079</v>
      </c>
      <c r="B104" s="2" t="str">
        <f t="shared" si="2"/>
        <v>12079-Biobío</v>
      </c>
      <c r="C104" s="2" t="s">
        <v>17</v>
      </c>
      <c r="D104" s="2" t="s">
        <v>18</v>
      </c>
      <c r="E104" s="3">
        <v>44757</v>
      </c>
      <c r="F104" s="3">
        <v>44761</v>
      </c>
      <c r="G104" s="2" t="s">
        <v>150</v>
      </c>
      <c r="H104" s="2" t="str">
        <f t="shared" si="3"/>
        <v>CARTA N° 959/2022-Biobío</v>
      </c>
      <c r="I104" s="2" t="s">
        <v>12</v>
      </c>
      <c r="J104" s="2" t="s">
        <v>183</v>
      </c>
      <c r="K104" s="71" t="s">
        <v>60</v>
      </c>
    </row>
    <row r="105" spans="1:11" x14ac:dyDescent="0.3">
      <c r="A105" s="70">
        <v>19030</v>
      </c>
      <c r="B105" s="2" t="str">
        <f t="shared" si="2"/>
        <v>19030-Ñuble</v>
      </c>
      <c r="C105" s="2" t="s">
        <v>17</v>
      </c>
      <c r="D105" s="2" t="s">
        <v>18</v>
      </c>
      <c r="E105" s="3">
        <v>44760</v>
      </c>
      <c r="F105" s="3">
        <v>44769</v>
      </c>
      <c r="G105" s="2" t="s">
        <v>151</v>
      </c>
      <c r="H105" s="2" t="str">
        <f t="shared" si="3"/>
        <v>CARTA N° 657/2022-Ñuble</v>
      </c>
      <c r="I105" s="2" t="s">
        <v>12</v>
      </c>
      <c r="J105" s="2" t="s">
        <v>183</v>
      </c>
      <c r="K105" s="71" t="s">
        <v>20</v>
      </c>
    </row>
    <row r="106" spans="1:11" x14ac:dyDescent="0.3">
      <c r="A106" s="70">
        <v>4740</v>
      </c>
      <c r="B106" s="2" t="str">
        <f t="shared" si="2"/>
        <v>4740-Araucanía</v>
      </c>
      <c r="C106" s="2" t="s">
        <v>17</v>
      </c>
      <c r="D106" s="2" t="s">
        <v>21</v>
      </c>
      <c r="E106" s="3">
        <v>44762</v>
      </c>
      <c r="F106" s="3">
        <v>44769</v>
      </c>
      <c r="G106" s="2" t="s">
        <v>152</v>
      </c>
      <c r="H106" s="2" t="str">
        <f t="shared" si="3"/>
        <v>CARTA N° 1004/2022-Araucanía</v>
      </c>
      <c r="I106" s="2" t="s">
        <v>12</v>
      </c>
      <c r="J106" s="2" t="s">
        <v>25</v>
      </c>
      <c r="K106" s="71" t="s">
        <v>42</v>
      </c>
    </row>
    <row r="107" spans="1:11" x14ac:dyDescent="0.3">
      <c r="A107" s="70">
        <v>8109</v>
      </c>
      <c r="B107" s="2" t="str">
        <f t="shared" si="2"/>
        <v>8109-Valparaíso</v>
      </c>
      <c r="C107" s="2" t="s">
        <v>31</v>
      </c>
      <c r="D107" s="2" t="s">
        <v>10</v>
      </c>
      <c r="E107" s="3">
        <v>44763</v>
      </c>
      <c r="F107" s="3">
        <v>44777</v>
      </c>
      <c r="G107" s="2" t="s">
        <v>153</v>
      </c>
      <c r="H107" s="2" t="str">
        <f t="shared" si="3"/>
        <v>CARTA N° 514/2022-Valparaíso</v>
      </c>
      <c r="I107" s="2" t="s">
        <v>12</v>
      </c>
      <c r="J107" s="2" t="s">
        <v>183</v>
      </c>
      <c r="K107" s="71" t="s">
        <v>48</v>
      </c>
    </row>
    <row r="108" spans="1:11" x14ac:dyDescent="0.3">
      <c r="A108" s="70">
        <v>19655</v>
      </c>
      <c r="B108" s="2" t="str">
        <f t="shared" si="2"/>
        <v>19655-Los Lagos</v>
      </c>
      <c r="C108" s="2" t="s">
        <v>17</v>
      </c>
      <c r="D108" s="2" t="s">
        <v>18</v>
      </c>
      <c r="E108" s="3">
        <v>44767</v>
      </c>
      <c r="F108" s="3">
        <v>44768</v>
      </c>
      <c r="G108" s="2" t="s">
        <v>154</v>
      </c>
      <c r="H108" s="2" t="str">
        <f t="shared" si="3"/>
        <v>CARTA N° 1867/2022-Los Lagos</v>
      </c>
      <c r="I108" s="2" t="s">
        <v>12</v>
      </c>
      <c r="J108" s="2" t="s">
        <v>183</v>
      </c>
      <c r="K108" s="71" t="s">
        <v>35</v>
      </c>
    </row>
    <row r="109" spans="1:11" x14ac:dyDescent="0.3">
      <c r="A109" s="70">
        <v>9920</v>
      </c>
      <c r="B109" s="2" t="str">
        <f t="shared" si="2"/>
        <v>9920-Metropolitana</v>
      </c>
      <c r="C109" s="2" t="s">
        <v>9</v>
      </c>
      <c r="D109" s="2" t="s">
        <v>40</v>
      </c>
      <c r="E109" s="3">
        <v>44767</v>
      </c>
      <c r="F109" s="3">
        <v>44774</v>
      </c>
      <c r="G109" s="2" t="s">
        <v>155</v>
      </c>
      <c r="H109" s="2" t="str">
        <f t="shared" si="3"/>
        <v>CARTA N° 307 /2022-Metropolitana</v>
      </c>
      <c r="I109" s="2" t="s">
        <v>12</v>
      </c>
      <c r="J109" s="2" t="s">
        <v>183</v>
      </c>
      <c r="K109" s="71" t="s">
        <v>14</v>
      </c>
    </row>
    <row r="110" spans="1:11" x14ac:dyDescent="0.3">
      <c r="A110" s="70">
        <v>19674</v>
      </c>
      <c r="B110" s="2" t="str">
        <f t="shared" si="2"/>
        <v>19674-Metropolitana</v>
      </c>
      <c r="C110" s="2" t="s">
        <v>9</v>
      </c>
      <c r="D110" s="2" t="s">
        <v>21</v>
      </c>
      <c r="E110" s="3">
        <v>44767</v>
      </c>
      <c r="F110" s="3">
        <v>44775</v>
      </c>
      <c r="G110" s="2" t="s">
        <v>156</v>
      </c>
      <c r="H110" s="2" t="str">
        <f t="shared" si="3"/>
        <v>CARTA N° 308/2022-Metropolitana</v>
      </c>
      <c r="I110" s="2" t="s">
        <v>12</v>
      </c>
      <c r="J110" s="2" t="s">
        <v>183</v>
      </c>
      <c r="K110" s="71" t="s">
        <v>14</v>
      </c>
    </row>
    <row r="111" spans="1:11" x14ac:dyDescent="0.3">
      <c r="A111" s="70">
        <v>6739</v>
      </c>
      <c r="B111" s="2" t="str">
        <f t="shared" si="2"/>
        <v>6739-Biobío</v>
      </c>
      <c r="C111" s="2" t="s">
        <v>17</v>
      </c>
      <c r="D111" s="2" t="s">
        <v>18</v>
      </c>
      <c r="E111" s="3">
        <v>44768</v>
      </c>
      <c r="F111" s="3">
        <v>44770</v>
      </c>
      <c r="G111" s="2" t="s">
        <v>157</v>
      </c>
      <c r="H111" s="2" t="str">
        <f t="shared" si="3"/>
        <v>CARTA N° 980/2022-Biobío</v>
      </c>
      <c r="I111" s="2" t="s">
        <v>12</v>
      </c>
      <c r="J111" s="2" t="s">
        <v>183</v>
      </c>
      <c r="K111" s="71" t="s">
        <v>60</v>
      </c>
    </row>
    <row r="112" spans="1:11" x14ac:dyDescent="0.3">
      <c r="A112" s="70">
        <v>19800</v>
      </c>
      <c r="B112" s="2" t="str">
        <f t="shared" si="2"/>
        <v>19800-Maule</v>
      </c>
      <c r="C112" s="2" t="s">
        <v>17</v>
      </c>
      <c r="D112" s="2" t="s">
        <v>18</v>
      </c>
      <c r="E112" s="3">
        <v>44768</v>
      </c>
      <c r="F112" s="3">
        <v>44775</v>
      </c>
      <c r="G112" s="2" t="s">
        <v>158</v>
      </c>
      <c r="H112" s="2" t="str">
        <f t="shared" si="3"/>
        <v>CARTA N° 1474 /2022-Maule</v>
      </c>
      <c r="I112" s="2" t="s">
        <v>12</v>
      </c>
      <c r="J112" s="2" t="s">
        <v>183</v>
      </c>
      <c r="K112" s="71" t="s">
        <v>37</v>
      </c>
    </row>
    <row r="113" spans="1:11" x14ac:dyDescent="0.3">
      <c r="A113" s="70">
        <v>10123</v>
      </c>
      <c r="B113" s="2" t="str">
        <f t="shared" si="2"/>
        <v>10123-Metropolitana</v>
      </c>
      <c r="C113" s="2" t="s">
        <v>106</v>
      </c>
      <c r="D113" s="2" t="s">
        <v>18</v>
      </c>
      <c r="E113" s="3">
        <v>44768</v>
      </c>
      <c r="F113" s="3">
        <v>44769</v>
      </c>
      <c r="G113" s="2" t="s">
        <v>159</v>
      </c>
      <c r="H113" s="2" t="str">
        <f t="shared" si="3"/>
        <v>CARTA N° 5450 /2022-Metropolitana</v>
      </c>
      <c r="I113" s="2" t="s">
        <v>12</v>
      </c>
      <c r="J113" s="2" t="s">
        <v>96</v>
      </c>
      <c r="K113" s="71" t="s">
        <v>14</v>
      </c>
    </row>
    <row r="114" spans="1:11" x14ac:dyDescent="0.3">
      <c r="A114" s="70">
        <v>5017</v>
      </c>
      <c r="B114" s="2" t="str">
        <f t="shared" si="2"/>
        <v>5017-Tarapacá</v>
      </c>
      <c r="C114" s="2" t="s">
        <v>26</v>
      </c>
      <c r="D114" s="2" t="s">
        <v>21</v>
      </c>
      <c r="E114" s="3">
        <v>44768</v>
      </c>
      <c r="F114" s="3">
        <v>44774</v>
      </c>
      <c r="G114" s="2" t="s">
        <v>160</v>
      </c>
      <c r="H114" s="2" t="str">
        <f t="shared" si="3"/>
        <v>Carta N° 279/2022-Tarapacá</v>
      </c>
      <c r="I114" s="2" t="s">
        <v>12</v>
      </c>
      <c r="J114" s="2" t="s">
        <v>183</v>
      </c>
      <c r="K114" s="71" t="s">
        <v>149</v>
      </c>
    </row>
    <row r="115" spans="1:11" x14ac:dyDescent="0.3">
      <c r="A115" s="70">
        <v>2231</v>
      </c>
      <c r="B115" s="2" t="str">
        <f t="shared" si="2"/>
        <v>2231-Antofagasta</v>
      </c>
      <c r="C115" s="2" t="s">
        <v>31</v>
      </c>
      <c r="D115" s="2" t="s">
        <v>18</v>
      </c>
      <c r="E115" s="3">
        <v>44769</v>
      </c>
      <c r="F115" s="3">
        <v>44776</v>
      </c>
      <c r="G115" s="2" t="s">
        <v>43</v>
      </c>
      <c r="H115" s="2" t="str">
        <f t="shared" si="3"/>
        <v>CARTA N° 115/2022-Antofagasta</v>
      </c>
      <c r="I115" s="2" t="s">
        <v>145</v>
      </c>
      <c r="J115" s="2" t="s">
        <v>183</v>
      </c>
      <c r="K115" s="71" t="s">
        <v>82</v>
      </c>
    </row>
    <row r="116" spans="1:11" x14ac:dyDescent="0.3">
      <c r="A116" s="70">
        <v>6799</v>
      </c>
      <c r="B116" s="2" t="str">
        <f t="shared" si="2"/>
        <v>6799-Biobío</v>
      </c>
      <c r="C116" s="2" t="s">
        <v>17</v>
      </c>
      <c r="D116" s="2" t="s">
        <v>18</v>
      </c>
      <c r="E116" s="3">
        <v>44769</v>
      </c>
      <c r="F116" s="3">
        <v>44775</v>
      </c>
      <c r="G116" s="2" t="s">
        <v>161</v>
      </c>
      <c r="H116" s="2" t="str">
        <f t="shared" si="3"/>
        <v>CARTA N° 988/2022-Biobío</v>
      </c>
      <c r="I116" s="2" t="s">
        <v>12</v>
      </c>
      <c r="J116" s="2" t="s">
        <v>25</v>
      </c>
      <c r="K116" s="71" t="s">
        <v>60</v>
      </c>
    </row>
    <row r="117" spans="1:11" x14ac:dyDescent="0.3">
      <c r="A117" s="70">
        <v>5548</v>
      </c>
      <c r="B117" s="2" t="str">
        <f t="shared" si="2"/>
        <v>5548-Arica y Parinacota</v>
      </c>
      <c r="C117" s="2" t="s">
        <v>26</v>
      </c>
      <c r="D117" s="2" t="s">
        <v>10</v>
      </c>
      <c r="E117" s="3">
        <v>44771</v>
      </c>
      <c r="F117" s="3">
        <v>44778</v>
      </c>
      <c r="G117" s="2" t="s">
        <v>162</v>
      </c>
      <c r="H117" s="2" t="str">
        <f t="shared" si="3"/>
        <v>CARTA N° 23/2022-Arica y Parinacota</v>
      </c>
      <c r="I117" s="2" t="s">
        <v>12</v>
      </c>
      <c r="J117" s="2" t="s">
        <v>25</v>
      </c>
      <c r="K117" s="71" t="s">
        <v>16</v>
      </c>
    </row>
    <row r="118" spans="1:11" x14ac:dyDescent="0.3">
      <c r="A118" s="70">
        <v>6878</v>
      </c>
      <c r="B118" s="2" t="str">
        <f t="shared" si="2"/>
        <v>6878-Biobío</v>
      </c>
      <c r="C118" s="2" t="s">
        <v>17</v>
      </c>
      <c r="D118" s="2" t="s">
        <v>18</v>
      </c>
      <c r="E118" s="3">
        <v>44774</v>
      </c>
      <c r="F118" s="3">
        <v>44783</v>
      </c>
      <c r="G118" s="2" t="s">
        <v>163</v>
      </c>
      <c r="H118" s="2" t="str">
        <f t="shared" si="3"/>
        <v>CARTA N° 1061 /2022-Biobío</v>
      </c>
      <c r="I118" s="2" t="s">
        <v>12</v>
      </c>
      <c r="J118" s="2" t="s">
        <v>13</v>
      </c>
      <c r="K118" s="71" t="s">
        <v>60</v>
      </c>
    </row>
    <row r="119" spans="1:11" x14ac:dyDescent="0.3">
      <c r="A119" s="70">
        <v>7437</v>
      </c>
      <c r="B119" s="2" t="str">
        <f t="shared" si="2"/>
        <v>7437-Los Ríos</v>
      </c>
      <c r="C119" s="2" t="s">
        <v>17</v>
      </c>
      <c r="D119" s="2" t="s">
        <v>18</v>
      </c>
      <c r="E119" s="3">
        <v>44775</v>
      </c>
      <c r="F119" s="3">
        <v>44782</v>
      </c>
      <c r="G119" s="2" t="s">
        <v>164</v>
      </c>
      <c r="H119" s="2" t="str">
        <f t="shared" si="3"/>
        <v>CARTA N° 1387 /2022-Los Ríos</v>
      </c>
      <c r="I119" s="2" t="s">
        <v>12</v>
      </c>
      <c r="J119" s="2" t="s">
        <v>183</v>
      </c>
      <c r="K119" s="71" t="s">
        <v>33</v>
      </c>
    </row>
    <row r="120" spans="1:11" x14ac:dyDescent="0.3">
      <c r="A120" s="70">
        <v>6978</v>
      </c>
      <c r="B120" s="2" t="str">
        <f t="shared" si="2"/>
        <v>6978-Biobío</v>
      </c>
      <c r="C120" s="2" t="s">
        <v>49</v>
      </c>
      <c r="D120" s="2" t="s">
        <v>10</v>
      </c>
      <c r="E120" s="3">
        <v>44776</v>
      </c>
      <c r="F120" s="3">
        <v>44783</v>
      </c>
      <c r="G120" s="2" t="s">
        <v>165</v>
      </c>
      <c r="H120" s="2" t="str">
        <f t="shared" si="3"/>
        <v>CARTA N° 1065 /2022-Biobío</v>
      </c>
      <c r="I120" s="2" t="s">
        <v>12</v>
      </c>
      <c r="J120" s="2" t="s">
        <v>96</v>
      </c>
      <c r="K120" s="71" t="s">
        <v>60</v>
      </c>
    </row>
    <row r="121" spans="1:11" x14ac:dyDescent="0.3">
      <c r="A121" s="70">
        <v>10480</v>
      </c>
      <c r="B121" s="2" t="str">
        <f t="shared" si="2"/>
        <v>10480-Metropolitana</v>
      </c>
      <c r="C121" s="2" t="s">
        <v>23</v>
      </c>
      <c r="D121" s="2" t="s">
        <v>21</v>
      </c>
      <c r="E121" s="3">
        <v>44782</v>
      </c>
      <c r="F121" s="3">
        <v>44790</v>
      </c>
      <c r="G121" s="2" t="s">
        <v>166</v>
      </c>
      <c r="H121" s="2" t="str">
        <f t="shared" si="3"/>
        <v>CARTA N° 324 /2022-Metropolitana</v>
      </c>
      <c r="I121" s="2" t="s">
        <v>12</v>
      </c>
      <c r="J121" s="2" t="s">
        <v>96</v>
      </c>
      <c r="K121" s="71" t="s">
        <v>14</v>
      </c>
    </row>
    <row r="122" spans="1:11" x14ac:dyDescent="0.3">
      <c r="A122" s="70">
        <v>5186</v>
      </c>
      <c r="B122" s="2" t="str">
        <f t="shared" si="2"/>
        <v>5186-O´Higgins</v>
      </c>
      <c r="C122" s="2" t="s">
        <v>17</v>
      </c>
      <c r="D122" s="2" t="s">
        <v>18</v>
      </c>
      <c r="E122" s="3">
        <v>44782</v>
      </c>
      <c r="F122" s="3">
        <v>44790</v>
      </c>
      <c r="G122" s="2" t="s">
        <v>167</v>
      </c>
      <c r="H122" s="2" t="str">
        <f t="shared" si="3"/>
        <v>CARTA N° 2165 /2022-O´Higgins</v>
      </c>
      <c r="I122" s="2" t="s">
        <v>12</v>
      </c>
      <c r="J122" s="2" t="s">
        <v>183</v>
      </c>
      <c r="K122" s="71" t="s">
        <v>69</v>
      </c>
    </row>
    <row r="123" spans="1:11" x14ac:dyDescent="0.3">
      <c r="A123" s="70">
        <v>9739</v>
      </c>
      <c r="B123" s="2" t="str">
        <f t="shared" si="2"/>
        <v>9739-Los Lagos</v>
      </c>
      <c r="C123" s="2" t="s">
        <v>17</v>
      </c>
      <c r="D123" s="2" t="s">
        <v>18</v>
      </c>
      <c r="E123" s="3">
        <v>44782</v>
      </c>
      <c r="F123" s="3">
        <v>44802</v>
      </c>
      <c r="G123" s="2" t="s">
        <v>168</v>
      </c>
      <c r="H123" s="2" t="str">
        <f t="shared" si="3"/>
        <v>CARTA N° 2082 /2022-Los Lagos</v>
      </c>
      <c r="I123" s="2" t="s">
        <v>12</v>
      </c>
      <c r="J123" s="2" t="s">
        <v>13</v>
      </c>
      <c r="K123" s="71" t="s">
        <v>35</v>
      </c>
    </row>
    <row r="124" spans="1:11" x14ac:dyDescent="0.3">
      <c r="A124" s="70">
        <v>21480</v>
      </c>
      <c r="B124" s="2" t="str">
        <f t="shared" si="2"/>
        <v>21480-Magallanes</v>
      </c>
      <c r="C124" s="2" t="s">
        <v>9</v>
      </c>
      <c r="D124" s="2" t="s">
        <v>21</v>
      </c>
      <c r="E124" s="3">
        <v>44782</v>
      </c>
      <c r="F124" s="3">
        <v>44790</v>
      </c>
      <c r="G124" s="2" t="s">
        <v>169</v>
      </c>
      <c r="H124" s="2" t="str">
        <f t="shared" si="3"/>
        <v>CARTA N° 602 /2022-Magallanes</v>
      </c>
      <c r="I124" s="2" t="s">
        <v>12</v>
      </c>
      <c r="J124" s="2" t="s">
        <v>183</v>
      </c>
      <c r="K124" s="71" t="s">
        <v>170</v>
      </c>
    </row>
    <row r="125" spans="1:11" x14ac:dyDescent="0.3">
      <c r="A125" s="70">
        <v>10869</v>
      </c>
      <c r="B125" s="2" t="str">
        <f t="shared" si="2"/>
        <v>10869-Metropolitana</v>
      </c>
      <c r="C125" s="2" t="s">
        <v>26</v>
      </c>
      <c r="D125" s="2" t="s">
        <v>21</v>
      </c>
      <c r="E125" s="3">
        <v>44785</v>
      </c>
      <c r="F125" s="3">
        <v>44792</v>
      </c>
      <c r="G125" s="2" t="s">
        <v>171</v>
      </c>
      <c r="H125" s="2" t="str">
        <f t="shared" si="3"/>
        <v>CARTA N° 325 /2022-Metropolitana</v>
      </c>
      <c r="I125" s="2" t="s">
        <v>12</v>
      </c>
      <c r="J125" s="2" t="s">
        <v>183</v>
      </c>
      <c r="K125" s="71" t="s">
        <v>14</v>
      </c>
    </row>
    <row r="126" spans="1:11" x14ac:dyDescent="0.3">
      <c r="A126" s="70">
        <v>10736</v>
      </c>
      <c r="B126" s="2" t="str">
        <f t="shared" si="2"/>
        <v>10736-Metropolitana</v>
      </c>
      <c r="C126" s="2" t="s">
        <v>17</v>
      </c>
      <c r="D126" s="2" t="s">
        <v>18</v>
      </c>
      <c r="E126" s="3">
        <v>44789</v>
      </c>
      <c r="F126" s="3">
        <v>44804</v>
      </c>
      <c r="G126" s="2" t="s">
        <v>172</v>
      </c>
      <c r="H126" s="2" t="str">
        <f t="shared" si="3"/>
        <v>CARTA N° 338 /2022-Metropolitana</v>
      </c>
      <c r="I126" s="2" t="s">
        <v>12</v>
      </c>
      <c r="J126" s="2" t="s">
        <v>183</v>
      </c>
      <c r="K126" s="71" t="s">
        <v>14</v>
      </c>
    </row>
    <row r="127" spans="1:11" x14ac:dyDescent="0.3">
      <c r="A127" s="70">
        <v>21956</v>
      </c>
      <c r="B127" s="2" t="str">
        <f t="shared" si="2"/>
        <v>21956-Ñuble</v>
      </c>
      <c r="C127" s="2" t="s">
        <v>17</v>
      </c>
      <c r="D127" s="2" t="s">
        <v>18</v>
      </c>
      <c r="E127" s="3">
        <v>44789</v>
      </c>
      <c r="F127" s="3">
        <v>44797</v>
      </c>
      <c r="G127" s="2" t="s">
        <v>173</v>
      </c>
      <c r="H127" s="2" t="str">
        <f t="shared" si="3"/>
        <v>CARTA N° 799 /2022-Ñuble</v>
      </c>
      <c r="I127" s="2" t="s">
        <v>12</v>
      </c>
      <c r="J127" s="2" t="s">
        <v>183</v>
      </c>
      <c r="K127" s="71" t="s">
        <v>20</v>
      </c>
    </row>
    <row r="128" spans="1:11" x14ac:dyDescent="0.3">
      <c r="A128" s="70">
        <v>3195</v>
      </c>
      <c r="B128" s="2" t="str">
        <f t="shared" si="2"/>
        <v>3195-Tarapacá</v>
      </c>
      <c r="C128" s="2" t="s">
        <v>31</v>
      </c>
      <c r="D128" s="2" t="s">
        <v>21</v>
      </c>
      <c r="E128" s="3">
        <v>44791</v>
      </c>
      <c r="F128" s="3">
        <v>44797</v>
      </c>
      <c r="G128" s="2" t="s">
        <v>174</v>
      </c>
      <c r="H128" s="2" t="str">
        <f t="shared" si="3"/>
        <v>CARTA N° 318/2022-Tarapacá</v>
      </c>
      <c r="I128" s="2" t="s">
        <v>12</v>
      </c>
      <c r="J128" s="2" t="s">
        <v>25</v>
      </c>
      <c r="K128" s="71" t="s">
        <v>149</v>
      </c>
    </row>
    <row r="129" spans="1:11" x14ac:dyDescent="0.3">
      <c r="A129" s="70">
        <v>6095</v>
      </c>
      <c r="B129" s="2" t="str">
        <f t="shared" si="2"/>
        <v>6095-Arica y Parinacota</v>
      </c>
      <c r="C129" s="2" t="s">
        <v>9</v>
      </c>
      <c r="D129" s="2" t="s">
        <v>21</v>
      </c>
      <c r="E129" s="3">
        <v>44792</v>
      </c>
      <c r="F129" s="3">
        <v>44799</v>
      </c>
      <c r="G129" s="2" t="s">
        <v>175</v>
      </c>
      <c r="H129" s="2" t="str">
        <f t="shared" si="3"/>
        <v>CARTA N° 29/2022-Arica y Parinacota</v>
      </c>
      <c r="I129" s="2" t="s">
        <v>12</v>
      </c>
      <c r="J129" s="2" t="s">
        <v>25</v>
      </c>
      <c r="K129" s="71" t="s">
        <v>16</v>
      </c>
    </row>
    <row r="130" spans="1:11" x14ac:dyDescent="0.3">
      <c r="A130" s="70">
        <v>5504</v>
      </c>
      <c r="B130" s="2" t="str">
        <f t="shared" ref="B130:B193" si="4">IF(G130="","",(CONCATENATE(A130,"-",K130)))</f>
        <v>5504-O´Higgins</v>
      </c>
      <c r="C130" s="2" t="s">
        <v>31</v>
      </c>
      <c r="D130" s="2" t="s">
        <v>21</v>
      </c>
      <c r="E130" s="3">
        <v>44792</v>
      </c>
      <c r="F130" s="3">
        <v>44799</v>
      </c>
      <c r="G130" s="2" t="s">
        <v>176</v>
      </c>
      <c r="H130" s="2" t="str">
        <f t="shared" ref="H130:H193" si="5">IF(G130="","",(CONCATENATE(G130,"-",K130)))</f>
        <v>CARTA N° 2242 /2022-O´Higgins</v>
      </c>
      <c r="I130" s="2" t="s">
        <v>12</v>
      </c>
      <c r="J130" s="2" t="s">
        <v>183</v>
      </c>
      <c r="K130" s="71" t="s">
        <v>69</v>
      </c>
    </row>
    <row r="131" spans="1:11" x14ac:dyDescent="0.3">
      <c r="A131" s="70">
        <v>6117</v>
      </c>
      <c r="B131" s="2" t="str">
        <f t="shared" si="4"/>
        <v>6117-Arica y Parinacota</v>
      </c>
      <c r="C131" s="2" t="s">
        <v>17</v>
      </c>
      <c r="D131" s="2" t="s">
        <v>18</v>
      </c>
      <c r="E131" s="3">
        <v>44795</v>
      </c>
      <c r="F131" s="3">
        <v>44799</v>
      </c>
      <c r="G131" s="2" t="s">
        <v>177</v>
      </c>
      <c r="H131" s="2" t="str">
        <f t="shared" si="5"/>
        <v>CARTA N° 28/2022-Arica y Parinacota</v>
      </c>
      <c r="I131" s="2" t="s">
        <v>12</v>
      </c>
      <c r="J131" s="2" t="s">
        <v>183</v>
      </c>
      <c r="K131" s="71" t="s">
        <v>16</v>
      </c>
    </row>
    <row r="132" spans="1:11" x14ac:dyDescent="0.3">
      <c r="A132" s="70">
        <v>22834</v>
      </c>
      <c r="B132" s="2" t="str">
        <f t="shared" si="4"/>
        <v>22834-Araucanía</v>
      </c>
      <c r="C132" s="2" t="s">
        <v>17</v>
      </c>
      <c r="D132" s="2" t="s">
        <v>18</v>
      </c>
      <c r="E132" s="3">
        <v>44796</v>
      </c>
      <c r="F132" s="3">
        <v>44802</v>
      </c>
      <c r="G132" s="2" t="s">
        <v>178</v>
      </c>
      <c r="H132" s="2" t="str">
        <f t="shared" si="5"/>
        <v>CARTA N° 1157 /2022-Araucanía</v>
      </c>
      <c r="I132" s="2" t="s">
        <v>12</v>
      </c>
      <c r="J132" s="2" t="s">
        <v>183</v>
      </c>
      <c r="K132" s="71" t="s">
        <v>42</v>
      </c>
    </row>
    <row r="133" spans="1:11" x14ac:dyDescent="0.3">
      <c r="A133" s="70">
        <v>5992</v>
      </c>
      <c r="B133" s="2" t="str">
        <f t="shared" si="4"/>
        <v>5992-Ñuble</v>
      </c>
      <c r="C133" s="2" t="s">
        <v>17</v>
      </c>
      <c r="D133" s="2" t="s">
        <v>18</v>
      </c>
      <c r="E133" s="3">
        <v>44802</v>
      </c>
      <c r="F133" s="3">
        <v>44809</v>
      </c>
      <c r="G133" s="2" t="s">
        <v>179</v>
      </c>
      <c r="H133" s="2" t="str">
        <f t="shared" si="5"/>
        <v>CARTA N° 847/2022-Ñuble</v>
      </c>
      <c r="I133" s="2" t="s">
        <v>12</v>
      </c>
      <c r="J133" s="2" t="s">
        <v>183</v>
      </c>
      <c r="K133" s="71" t="s">
        <v>20</v>
      </c>
    </row>
    <row r="134" spans="1:11" x14ac:dyDescent="0.3">
      <c r="A134" s="70">
        <v>8389</v>
      </c>
      <c r="B134" s="2" t="str">
        <f t="shared" si="4"/>
        <v>8389-Maule</v>
      </c>
      <c r="C134" s="2" t="s">
        <v>17</v>
      </c>
      <c r="D134" s="2" t="s">
        <v>10</v>
      </c>
      <c r="E134" s="3">
        <v>44805</v>
      </c>
      <c r="F134" s="3">
        <v>44812</v>
      </c>
      <c r="G134" s="2" t="s">
        <v>180</v>
      </c>
      <c r="H134" s="2" t="str">
        <f t="shared" si="5"/>
        <v>CARTA N°1604/2022-Maule</v>
      </c>
      <c r="I134" s="2" t="s">
        <v>12</v>
      </c>
      <c r="J134" s="2" t="s">
        <v>25</v>
      </c>
      <c r="K134" s="71" t="s">
        <v>37</v>
      </c>
    </row>
    <row r="135" spans="1:11" x14ac:dyDescent="0.3">
      <c r="A135" s="70">
        <v>3427</v>
      </c>
      <c r="B135" s="2" t="str">
        <f t="shared" si="4"/>
        <v>3427-Tarapacá</v>
      </c>
      <c r="C135" s="2" t="s">
        <v>26</v>
      </c>
      <c r="D135" s="2" t="s">
        <v>233</v>
      </c>
      <c r="E135" s="3">
        <v>44806</v>
      </c>
      <c r="F135" s="3">
        <v>44811</v>
      </c>
      <c r="G135" s="2" t="s">
        <v>181</v>
      </c>
      <c r="H135" s="2" t="str">
        <f t="shared" si="5"/>
        <v xml:space="preserve"> CARTA N° 332/2022-Tarapacá</v>
      </c>
      <c r="I135" s="2" t="s">
        <v>12</v>
      </c>
      <c r="J135" s="2" t="s">
        <v>183</v>
      </c>
      <c r="K135" s="71" t="s">
        <v>149</v>
      </c>
    </row>
    <row r="136" spans="1:11" x14ac:dyDescent="0.3">
      <c r="A136" s="70">
        <v>24004</v>
      </c>
      <c r="B136" s="2" t="str">
        <f t="shared" si="4"/>
        <v>24004-Coquimbo</v>
      </c>
      <c r="C136" s="2" t="s">
        <v>31</v>
      </c>
      <c r="D136" s="2" t="s">
        <v>10</v>
      </c>
      <c r="E136" s="3">
        <v>44806</v>
      </c>
      <c r="F136" s="3">
        <v>44813</v>
      </c>
      <c r="G136" s="2" t="s">
        <v>182</v>
      </c>
      <c r="H136" s="2" t="str">
        <f t="shared" si="5"/>
        <v>CARTA N° 621/2022-Coquimbo</v>
      </c>
      <c r="I136" s="2" t="s">
        <v>12</v>
      </c>
      <c r="J136" s="2" t="s">
        <v>183</v>
      </c>
      <c r="K136" s="71" t="s">
        <v>184</v>
      </c>
    </row>
    <row r="137" spans="1:11" x14ac:dyDescent="0.3">
      <c r="A137" s="70">
        <v>9951</v>
      </c>
      <c r="B137" s="2" t="str">
        <f t="shared" si="4"/>
        <v>9951-Valparaíso</v>
      </c>
      <c r="C137" s="2" t="s">
        <v>31</v>
      </c>
      <c r="D137" s="2" t="s">
        <v>18</v>
      </c>
      <c r="E137" s="3">
        <v>44809</v>
      </c>
      <c r="F137" s="3">
        <v>44826</v>
      </c>
      <c r="G137" s="2" t="s">
        <v>185</v>
      </c>
      <c r="H137" s="2" t="str">
        <f t="shared" si="5"/>
        <v>CARTA N°648/2022-Valparaíso</v>
      </c>
      <c r="I137" s="2" t="s">
        <v>12</v>
      </c>
      <c r="J137" s="2" t="s">
        <v>183</v>
      </c>
      <c r="K137" s="71" t="s">
        <v>48</v>
      </c>
    </row>
    <row r="138" spans="1:11" x14ac:dyDescent="0.3">
      <c r="A138" s="70">
        <v>10463</v>
      </c>
      <c r="B138" s="2" t="str">
        <f t="shared" si="4"/>
        <v>10463-Los Lagos</v>
      </c>
      <c r="C138" s="2" t="s">
        <v>17</v>
      </c>
      <c r="D138" s="2" t="s">
        <v>21</v>
      </c>
      <c r="E138" s="3">
        <v>44809</v>
      </c>
      <c r="F138" s="3">
        <v>44818</v>
      </c>
      <c r="G138" s="2" t="s">
        <v>186</v>
      </c>
      <c r="H138" s="2" t="str">
        <f t="shared" si="5"/>
        <v>CARTA N°2230/2022-Los Lagos</v>
      </c>
      <c r="I138" s="2" t="s">
        <v>12</v>
      </c>
      <c r="J138" s="2" t="s">
        <v>25</v>
      </c>
      <c r="K138" s="71" t="s">
        <v>35</v>
      </c>
    </row>
    <row r="139" spans="1:11" x14ac:dyDescent="0.3">
      <c r="A139" s="70">
        <v>24108</v>
      </c>
      <c r="B139" s="2" t="str">
        <f t="shared" si="4"/>
        <v>24108-Los Lagos</v>
      </c>
      <c r="C139" s="2" t="s">
        <v>17</v>
      </c>
      <c r="D139" s="2" t="s">
        <v>18</v>
      </c>
      <c r="E139" s="3">
        <v>44809</v>
      </c>
      <c r="F139" s="3">
        <v>44818</v>
      </c>
      <c r="G139" s="2" t="s">
        <v>187</v>
      </c>
      <c r="H139" s="2" t="str">
        <f t="shared" si="5"/>
        <v>CARTA N°2229/2022-Los Lagos</v>
      </c>
      <c r="I139" s="2" t="s">
        <v>12</v>
      </c>
      <c r="J139" s="2" t="s">
        <v>183</v>
      </c>
      <c r="K139" s="71" t="s">
        <v>35</v>
      </c>
    </row>
    <row r="140" spans="1:11" x14ac:dyDescent="0.3">
      <c r="A140" s="70">
        <v>24360</v>
      </c>
      <c r="B140" s="2" t="str">
        <f t="shared" si="4"/>
        <v>24360-ANTOFAGASTA</v>
      </c>
      <c r="C140" s="2" t="s">
        <v>31</v>
      </c>
      <c r="D140" s="2" t="s">
        <v>18</v>
      </c>
      <c r="E140" s="3">
        <v>44811</v>
      </c>
      <c r="F140" s="3">
        <v>44817</v>
      </c>
      <c r="G140" s="2" t="s">
        <v>188</v>
      </c>
      <c r="H140" s="2" t="str">
        <f t="shared" si="5"/>
        <v>CARTA N°136/2022-ANTOFAGASTA</v>
      </c>
      <c r="I140" s="2" t="s">
        <v>12</v>
      </c>
      <c r="J140" s="2" t="s">
        <v>183</v>
      </c>
      <c r="K140" s="71" t="s">
        <v>189</v>
      </c>
    </row>
    <row r="141" spans="1:11" x14ac:dyDescent="0.3">
      <c r="A141" s="70">
        <v>8759</v>
      </c>
      <c r="B141" s="2" t="str">
        <f t="shared" si="4"/>
        <v>8759-Los Ríos</v>
      </c>
      <c r="C141" s="2" t="s">
        <v>17</v>
      </c>
      <c r="D141" s="2" t="s">
        <v>18</v>
      </c>
      <c r="E141" s="3">
        <v>44811</v>
      </c>
      <c r="F141" s="3">
        <v>44817</v>
      </c>
      <c r="G141" s="2" t="s">
        <v>190</v>
      </c>
      <c r="H141" s="2" t="str">
        <f t="shared" si="5"/>
        <v>CARTA Nº 1616/2022-Los Ríos</v>
      </c>
      <c r="I141" s="2" t="s">
        <v>12</v>
      </c>
      <c r="J141" s="2" t="s">
        <v>13</v>
      </c>
      <c r="K141" s="71" t="s">
        <v>33</v>
      </c>
    </row>
    <row r="142" spans="1:11" x14ac:dyDescent="0.3">
      <c r="A142" s="70">
        <v>11719</v>
      </c>
      <c r="B142" s="2" t="str">
        <f t="shared" si="4"/>
        <v>11719-Metropolitana</v>
      </c>
      <c r="C142" s="2" t="s">
        <v>45</v>
      </c>
      <c r="D142" s="2" t="s">
        <v>21</v>
      </c>
      <c r="E142" s="3">
        <v>44811</v>
      </c>
      <c r="F142" s="3">
        <v>44817</v>
      </c>
      <c r="G142" s="2" t="s">
        <v>191</v>
      </c>
      <c r="H142" s="2" t="str">
        <f t="shared" si="5"/>
        <v>CARTA N°363/2022-Metropolitana</v>
      </c>
      <c r="I142" s="2" t="s">
        <v>12</v>
      </c>
      <c r="J142" s="2" t="s">
        <v>25</v>
      </c>
      <c r="K142" s="71" t="s">
        <v>14</v>
      </c>
    </row>
    <row r="143" spans="1:11" x14ac:dyDescent="0.3">
      <c r="A143" s="70">
        <v>24609</v>
      </c>
      <c r="B143" s="2" t="str">
        <f t="shared" si="4"/>
        <v>24609-Los Lagos</v>
      </c>
      <c r="C143" s="2" t="s">
        <v>17</v>
      </c>
      <c r="D143" s="2" t="s">
        <v>10</v>
      </c>
      <c r="E143" s="3">
        <v>44812</v>
      </c>
      <c r="F143" s="3">
        <v>44819</v>
      </c>
      <c r="G143" s="2" t="s">
        <v>192</v>
      </c>
      <c r="H143" s="2" t="str">
        <f t="shared" si="5"/>
        <v>CARTA N°2238/2022-Los Lagos</v>
      </c>
      <c r="I143" s="2" t="s">
        <v>12</v>
      </c>
      <c r="J143" s="2" t="s">
        <v>183</v>
      </c>
      <c r="K143" s="71" t="s">
        <v>35</v>
      </c>
    </row>
    <row r="144" spans="1:11" x14ac:dyDescent="0.3">
      <c r="A144" s="70">
        <v>24557</v>
      </c>
      <c r="B144" s="2" t="str">
        <f t="shared" si="4"/>
        <v>24557-Aysén</v>
      </c>
      <c r="C144" s="2" t="s">
        <v>17</v>
      </c>
      <c r="D144" s="2" t="s">
        <v>40</v>
      </c>
      <c r="E144" s="3">
        <v>44812</v>
      </c>
      <c r="F144" s="3">
        <v>44818</v>
      </c>
      <c r="G144" s="2" t="s">
        <v>193</v>
      </c>
      <c r="H144" s="2" t="str">
        <f t="shared" si="5"/>
        <v>CARTA N°887/2022-Aysén</v>
      </c>
      <c r="I144" s="2" t="s">
        <v>12</v>
      </c>
      <c r="J144" s="2" t="s">
        <v>183</v>
      </c>
      <c r="K144" s="71" t="s">
        <v>243</v>
      </c>
    </row>
    <row r="145" spans="1:11" x14ac:dyDescent="0.3">
      <c r="A145" s="70">
        <v>11797</v>
      </c>
      <c r="B145" s="2" t="str">
        <f t="shared" si="4"/>
        <v>11797-Metropolitana</v>
      </c>
      <c r="C145" s="2" t="s">
        <v>9</v>
      </c>
      <c r="D145" s="2" t="s">
        <v>40</v>
      </c>
      <c r="E145" s="3">
        <v>44812</v>
      </c>
      <c r="F145" s="3">
        <v>44819</v>
      </c>
      <c r="G145" s="2" t="s">
        <v>194</v>
      </c>
      <c r="H145" s="2" t="str">
        <f t="shared" si="5"/>
        <v>CARTA N°364/2022-Metropolitana</v>
      </c>
      <c r="I145" s="2" t="s">
        <v>12</v>
      </c>
      <c r="J145" s="2" t="s">
        <v>183</v>
      </c>
      <c r="K145" s="71" t="s">
        <v>14</v>
      </c>
    </row>
    <row r="146" spans="1:11" x14ac:dyDescent="0.3">
      <c r="A146" s="70">
        <v>24704</v>
      </c>
      <c r="B146" s="2" t="str">
        <f t="shared" si="4"/>
        <v>24704-Valparaíso</v>
      </c>
      <c r="C146" s="2" t="s">
        <v>45</v>
      </c>
      <c r="D146" s="2" t="s">
        <v>21</v>
      </c>
      <c r="E146" s="3">
        <v>44813</v>
      </c>
      <c r="F146" s="3">
        <v>44827</v>
      </c>
      <c r="G146" s="2" t="s">
        <v>195</v>
      </c>
      <c r="H146" s="2" t="str">
        <f t="shared" si="5"/>
        <v>CARTAS N°652/2022-Valparaíso</v>
      </c>
      <c r="I146" s="2" t="s">
        <v>12</v>
      </c>
      <c r="J146" s="2" t="s">
        <v>183</v>
      </c>
      <c r="K146" s="71" t="s">
        <v>48</v>
      </c>
    </row>
    <row r="147" spans="1:11" x14ac:dyDescent="0.3">
      <c r="A147" s="70">
        <v>3545</v>
      </c>
      <c r="B147" s="2" t="str">
        <f t="shared" si="4"/>
        <v>3545-Tarapacá</v>
      </c>
      <c r="C147" s="2" t="s">
        <v>26</v>
      </c>
      <c r="D147" s="2" t="s">
        <v>21</v>
      </c>
      <c r="E147" s="3">
        <v>44816</v>
      </c>
      <c r="F147" s="3">
        <v>44824</v>
      </c>
      <c r="G147" s="2" t="s">
        <v>196</v>
      </c>
      <c r="H147" s="2" t="str">
        <f t="shared" si="5"/>
        <v>CARTA N°349/2022-Tarapacá</v>
      </c>
      <c r="I147" s="2" t="s">
        <v>12</v>
      </c>
      <c r="J147" s="2" t="s">
        <v>96</v>
      </c>
      <c r="K147" s="71" t="s">
        <v>149</v>
      </c>
    </row>
    <row r="148" spans="1:11" x14ac:dyDescent="0.3">
      <c r="A148" s="70">
        <v>24847</v>
      </c>
      <c r="B148" s="2" t="str">
        <f t="shared" si="4"/>
        <v>24847-Maule</v>
      </c>
      <c r="C148" s="2" t="s">
        <v>17</v>
      </c>
      <c r="D148" s="2" t="s">
        <v>18</v>
      </c>
      <c r="E148" s="3">
        <v>44816</v>
      </c>
      <c r="F148" s="3">
        <v>44824</v>
      </c>
      <c r="G148" s="2" t="s">
        <v>197</v>
      </c>
      <c r="H148" s="2" t="str">
        <f t="shared" si="5"/>
        <v>CARTA N°1650/2022-Maule</v>
      </c>
      <c r="I148" s="2" t="s">
        <v>12</v>
      </c>
      <c r="J148" s="2" t="s">
        <v>183</v>
      </c>
      <c r="K148" s="71" t="s">
        <v>37</v>
      </c>
    </row>
    <row r="149" spans="1:11" x14ac:dyDescent="0.3">
      <c r="A149" s="70">
        <v>10598</v>
      </c>
      <c r="B149" s="2" t="str">
        <f t="shared" si="4"/>
        <v>10598-Los Lagos</v>
      </c>
      <c r="C149" s="2" t="s">
        <v>17</v>
      </c>
      <c r="D149" s="2" t="s">
        <v>21</v>
      </c>
      <c r="E149" s="3">
        <v>44816</v>
      </c>
      <c r="F149" s="3">
        <v>44831</v>
      </c>
      <c r="G149" s="2" t="s">
        <v>198</v>
      </c>
      <c r="H149" s="2" t="str">
        <f t="shared" si="5"/>
        <v>CARTA N°2305/2022-Los Lagos</v>
      </c>
      <c r="I149" s="2" t="s">
        <v>12</v>
      </c>
      <c r="J149" s="2" t="s">
        <v>25</v>
      </c>
      <c r="K149" s="71" t="s">
        <v>35</v>
      </c>
    </row>
    <row r="150" spans="1:11" x14ac:dyDescent="0.3">
      <c r="A150" s="70">
        <v>2365</v>
      </c>
      <c r="B150" s="2" t="str">
        <f t="shared" si="4"/>
        <v>2365-Aysén</v>
      </c>
      <c r="C150" s="2" t="s">
        <v>17</v>
      </c>
      <c r="D150" s="2" t="s">
        <v>18</v>
      </c>
      <c r="E150" s="3">
        <v>44818</v>
      </c>
      <c r="F150" s="3">
        <v>44827</v>
      </c>
      <c r="G150" s="2" t="s">
        <v>199</v>
      </c>
      <c r="H150" s="2" t="str">
        <f t="shared" si="5"/>
        <v>CARTA N°901/2022-Aysén</v>
      </c>
      <c r="I150" s="2" t="s">
        <v>12</v>
      </c>
      <c r="J150" s="2" t="s">
        <v>25</v>
      </c>
      <c r="K150" s="71" t="s">
        <v>243</v>
      </c>
    </row>
    <row r="151" spans="1:11" x14ac:dyDescent="0.3">
      <c r="A151" s="70">
        <v>6471</v>
      </c>
      <c r="B151" s="2" t="str">
        <f t="shared" si="4"/>
        <v>6471-Ñuble</v>
      </c>
      <c r="C151" s="2" t="s">
        <v>17</v>
      </c>
      <c r="D151" s="2" t="s">
        <v>18</v>
      </c>
      <c r="E151" s="3">
        <v>44818</v>
      </c>
      <c r="F151" s="3">
        <v>44831</v>
      </c>
      <c r="G151" s="2" t="s">
        <v>200</v>
      </c>
      <c r="H151" s="2" t="str">
        <f t="shared" si="5"/>
        <v>CARTA N°933/2022-Ñuble</v>
      </c>
      <c r="I151" s="2" t="s">
        <v>12</v>
      </c>
      <c r="J151" s="2" t="s">
        <v>13</v>
      </c>
      <c r="K151" s="71" t="s">
        <v>20</v>
      </c>
    </row>
    <row r="152" spans="1:11" x14ac:dyDescent="0.3">
      <c r="A152" s="70">
        <v>10733</v>
      </c>
      <c r="B152" s="2" t="str">
        <f t="shared" si="4"/>
        <v>10733-Los Lagos</v>
      </c>
      <c r="C152" s="2" t="s">
        <v>17</v>
      </c>
      <c r="D152" s="2" t="s">
        <v>18</v>
      </c>
      <c r="E152" s="3">
        <v>44818</v>
      </c>
      <c r="F152" s="3">
        <v>44831</v>
      </c>
      <c r="G152" s="2" t="s">
        <v>201</v>
      </c>
      <c r="H152" s="2" t="str">
        <f t="shared" si="5"/>
        <v>CARTA N°2304/2022-Los Lagos</v>
      </c>
      <c r="I152" s="2" t="s">
        <v>12</v>
      </c>
      <c r="J152" s="2" t="s">
        <v>13</v>
      </c>
      <c r="K152" s="71" t="s">
        <v>35</v>
      </c>
    </row>
    <row r="153" spans="1:11" x14ac:dyDescent="0.3">
      <c r="A153" s="70">
        <v>3629</v>
      </c>
      <c r="B153" s="2" t="str">
        <f t="shared" si="4"/>
        <v>3629-Metropolitana</v>
      </c>
      <c r="C153" s="2" t="s">
        <v>9</v>
      </c>
      <c r="D153" s="2" t="s">
        <v>21</v>
      </c>
      <c r="E153" s="3">
        <v>44819</v>
      </c>
      <c r="F153" s="3">
        <v>44826</v>
      </c>
      <c r="G153" s="2" t="s">
        <v>202</v>
      </c>
      <c r="H153" s="2" t="str">
        <f t="shared" si="5"/>
        <v>CARTA N°369/2022-Metropolitana</v>
      </c>
      <c r="I153" s="2" t="s">
        <v>12</v>
      </c>
      <c r="J153" s="2" t="s">
        <v>25</v>
      </c>
      <c r="K153" s="71" t="s">
        <v>14</v>
      </c>
    </row>
    <row r="154" spans="1:11" x14ac:dyDescent="0.3">
      <c r="A154" s="70">
        <v>9042</v>
      </c>
      <c r="B154" s="2" t="str">
        <f t="shared" si="4"/>
        <v>9042-Los Ríos</v>
      </c>
      <c r="C154" s="2" t="s">
        <v>17</v>
      </c>
      <c r="D154" s="2" t="s">
        <v>18</v>
      </c>
      <c r="E154" s="3">
        <v>44824</v>
      </c>
      <c r="F154" s="3">
        <v>44831</v>
      </c>
      <c r="G154" s="2" t="s">
        <v>203</v>
      </c>
      <c r="H154" s="2" t="str">
        <f t="shared" si="5"/>
        <v>CARTA Nº 1689/2022-Los Ríos</v>
      </c>
      <c r="I154" s="2" t="s">
        <v>145</v>
      </c>
      <c r="J154" s="2" t="s">
        <v>13</v>
      </c>
      <c r="K154" s="71" t="s">
        <v>33</v>
      </c>
    </row>
    <row r="155" spans="1:11" x14ac:dyDescent="0.3">
      <c r="A155" s="70">
        <v>9211</v>
      </c>
      <c r="B155" s="2" t="str">
        <f t="shared" si="4"/>
        <v>9211-Los Ríos</v>
      </c>
      <c r="C155" s="2" t="s">
        <v>9</v>
      </c>
      <c r="D155" s="2" t="s">
        <v>27</v>
      </c>
      <c r="E155" s="3">
        <v>44825</v>
      </c>
      <c r="F155" s="3">
        <v>44832</v>
      </c>
      <c r="G155" s="2" t="s">
        <v>204</v>
      </c>
      <c r="H155" s="2" t="str">
        <f t="shared" si="5"/>
        <v>CARTA Nº1697/2022-Los Ríos</v>
      </c>
      <c r="I155" s="2" t="s">
        <v>12</v>
      </c>
      <c r="J155" s="2" t="s">
        <v>96</v>
      </c>
      <c r="K155" s="71" t="s">
        <v>33</v>
      </c>
    </row>
    <row r="156" spans="1:11" x14ac:dyDescent="0.3">
      <c r="A156" s="70">
        <v>12646</v>
      </c>
      <c r="B156" s="2" t="str">
        <f t="shared" si="4"/>
        <v>12646-Metropolitana</v>
      </c>
      <c r="C156" s="2" t="s">
        <v>23</v>
      </c>
      <c r="D156" s="2" t="s">
        <v>10</v>
      </c>
      <c r="E156" s="3">
        <v>44831</v>
      </c>
      <c r="F156" s="3">
        <v>44837</v>
      </c>
      <c r="G156" s="2" t="s">
        <v>205</v>
      </c>
      <c r="H156" s="2" t="str">
        <f t="shared" si="5"/>
        <v>CARTA N°374/2022-Metropolitana</v>
      </c>
      <c r="I156" s="2" t="s">
        <v>12</v>
      </c>
      <c r="J156" s="2" t="s">
        <v>25</v>
      </c>
      <c r="K156" s="71" t="s">
        <v>14</v>
      </c>
    </row>
    <row r="157" spans="1:11" x14ac:dyDescent="0.3">
      <c r="A157" s="70">
        <v>11049</v>
      </c>
      <c r="B157" s="2" t="str">
        <f t="shared" si="4"/>
        <v>11049-Valparaíso</v>
      </c>
      <c r="C157" s="2" t="s">
        <v>31</v>
      </c>
      <c r="D157" s="2" t="s">
        <v>18</v>
      </c>
      <c r="E157" s="3">
        <v>44838</v>
      </c>
      <c r="F157" s="3">
        <v>44855</v>
      </c>
      <c r="G157" s="2" t="s">
        <v>206</v>
      </c>
      <c r="H157" s="2" t="str">
        <f t="shared" si="5"/>
        <v>CARTA N° 748/2022-Valparaíso</v>
      </c>
      <c r="I157" s="2" t="s">
        <v>12</v>
      </c>
      <c r="J157" s="2" t="s">
        <v>183</v>
      </c>
      <c r="K157" s="71" t="s">
        <v>48</v>
      </c>
    </row>
    <row r="158" spans="1:11" x14ac:dyDescent="0.3">
      <c r="A158" s="70">
        <v>15751</v>
      </c>
      <c r="B158" s="2" t="str">
        <f t="shared" si="4"/>
        <v>15751-Los Lagos</v>
      </c>
      <c r="C158" s="2" t="s">
        <v>17</v>
      </c>
      <c r="D158" s="2" t="s">
        <v>18</v>
      </c>
      <c r="E158" s="3">
        <v>44838</v>
      </c>
      <c r="F158" s="3">
        <v>44848</v>
      </c>
      <c r="G158" s="2" t="s">
        <v>207</v>
      </c>
      <c r="H158" s="2" t="str">
        <f t="shared" si="5"/>
        <v>CARTA N° 2496/2022-Los Lagos</v>
      </c>
      <c r="I158" s="2" t="s">
        <v>12</v>
      </c>
      <c r="J158" s="2" t="s">
        <v>183</v>
      </c>
      <c r="K158" s="71" t="s">
        <v>35</v>
      </c>
    </row>
    <row r="159" spans="1:11" x14ac:dyDescent="0.3">
      <c r="A159" s="70">
        <v>11339</v>
      </c>
      <c r="B159" s="2" t="str">
        <f t="shared" si="4"/>
        <v>11339-Los Lagos</v>
      </c>
      <c r="C159" s="2" t="s">
        <v>17</v>
      </c>
      <c r="D159" s="2" t="s">
        <v>18</v>
      </c>
      <c r="E159" s="3">
        <v>44838</v>
      </c>
      <c r="F159" s="3">
        <v>44848</v>
      </c>
      <c r="G159" s="2" t="s">
        <v>208</v>
      </c>
      <c r="H159" s="2" t="str">
        <f t="shared" si="5"/>
        <v>CARTA N° 2498/2022-Los Lagos</v>
      </c>
      <c r="I159" s="2" t="s">
        <v>12</v>
      </c>
      <c r="J159" s="2" t="s">
        <v>25</v>
      </c>
      <c r="K159" s="71" t="s">
        <v>35</v>
      </c>
    </row>
    <row r="160" spans="1:11" x14ac:dyDescent="0.3">
      <c r="A160" s="70">
        <v>5920</v>
      </c>
      <c r="B160" s="2" t="str">
        <f t="shared" si="4"/>
        <v>5920-Coquimbo</v>
      </c>
      <c r="C160" s="2" t="s">
        <v>17</v>
      </c>
      <c r="D160" s="2" t="s">
        <v>40</v>
      </c>
      <c r="E160" s="3">
        <v>44839</v>
      </c>
      <c r="F160" s="3">
        <v>44847</v>
      </c>
      <c r="G160" s="2" t="s">
        <v>209</v>
      </c>
      <c r="H160" s="2" t="str">
        <f t="shared" si="5"/>
        <v>CARTA N°642/2022-Coquimbo</v>
      </c>
      <c r="I160" s="2" t="s">
        <v>12</v>
      </c>
      <c r="J160" s="2" t="s">
        <v>183</v>
      </c>
      <c r="K160" s="71" t="s">
        <v>184</v>
      </c>
    </row>
    <row r="161" spans="1:11" x14ac:dyDescent="0.3">
      <c r="A161" s="70">
        <v>11520</v>
      </c>
      <c r="B161" s="2" t="str">
        <f t="shared" si="4"/>
        <v>11520-Los Lagos</v>
      </c>
      <c r="C161" s="2" t="s">
        <v>17</v>
      </c>
      <c r="D161" s="2" t="s">
        <v>18</v>
      </c>
      <c r="E161" s="3">
        <v>44840</v>
      </c>
      <c r="F161" s="3">
        <v>44862</v>
      </c>
      <c r="G161" s="2" t="s">
        <v>210</v>
      </c>
      <c r="H161" s="2" t="str">
        <f t="shared" si="5"/>
        <v>CARTA N°2592 /2022-Los Lagos</v>
      </c>
      <c r="I161" s="2" t="s">
        <v>12</v>
      </c>
      <c r="J161" s="2" t="s">
        <v>183</v>
      </c>
      <c r="K161" s="71" t="s">
        <v>35</v>
      </c>
    </row>
    <row r="162" spans="1:11" x14ac:dyDescent="0.3">
      <c r="A162" s="70">
        <v>13551</v>
      </c>
      <c r="B162" s="2" t="str">
        <f t="shared" si="4"/>
        <v>13551-Metropolitana</v>
      </c>
      <c r="C162" s="2" t="s">
        <v>23</v>
      </c>
      <c r="D162" s="2" t="s">
        <v>40</v>
      </c>
      <c r="E162" s="3">
        <v>44841</v>
      </c>
      <c r="F162" s="3">
        <v>44858</v>
      </c>
      <c r="G162" s="2" t="s">
        <v>211</v>
      </c>
      <c r="H162" s="2" t="str">
        <f t="shared" si="5"/>
        <v>CARTA N°409/2022-Metropolitana</v>
      </c>
      <c r="I162" s="2" t="s">
        <v>12</v>
      </c>
      <c r="J162" s="2" t="s">
        <v>96</v>
      </c>
      <c r="K162" s="71" t="s">
        <v>14</v>
      </c>
    </row>
    <row r="163" spans="1:11" x14ac:dyDescent="0.3">
      <c r="A163" s="70">
        <v>27506</v>
      </c>
      <c r="B163" s="2" t="str">
        <f t="shared" si="4"/>
        <v>27506-Los Lagos</v>
      </c>
      <c r="C163" s="2" t="s">
        <v>17</v>
      </c>
      <c r="D163" s="2" t="s">
        <v>40</v>
      </c>
      <c r="E163" s="3">
        <v>44845</v>
      </c>
      <c r="F163" s="3">
        <v>44853</v>
      </c>
      <c r="G163" s="2" t="s">
        <v>212</v>
      </c>
      <c r="H163" s="2" t="str">
        <f t="shared" si="5"/>
        <v>CARTA N° 2529/2022-Los Lagos</v>
      </c>
      <c r="I163" s="2" t="s">
        <v>12</v>
      </c>
      <c r="J163" s="2" t="s">
        <v>183</v>
      </c>
      <c r="K163" s="71" t="s">
        <v>35</v>
      </c>
    </row>
    <row r="164" spans="1:11" x14ac:dyDescent="0.3">
      <c r="A164" s="70">
        <v>13449</v>
      </c>
      <c r="B164" s="2" t="str">
        <f t="shared" si="4"/>
        <v>13449-Metropolitana</v>
      </c>
      <c r="C164" s="2" t="s">
        <v>26</v>
      </c>
      <c r="D164" s="2" t="s">
        <v>10</v>
      </c>
      <c r="E164" s="3">
        <v>44846</v>
      </c>
      <c r="F164" s="3">
        <v>44854</v>
      </c>
      <c r="G164" s="2" t="s">
        <v>213</v>
      </c>
      <c r="H164" s="2" t="str">
        <f t="shared" si="5"/>
        <v>Carta N° 407/2022-Metropolitana</v>
      </c>
      <c r="I164" s="2" t="s">
        <v>12</v>
      </c>
      <c r="J164" s="2" t="s">
        <v>183</v>
      </c>
      <c r="K164" s="71" t="s">
        <v>14</v>
      </c>
    </row>
    <row r="165" spans="1:11" x14ac:dyDescent="0.3">
      <c r="A165" s="70">
        <v>3094</v>
      </c>
      <c r="B165" s="2" t="str">
        <f t="shared" si="4"/>
        <v>3094-Antofagasta</v>
      </c>
      <c r="C165" s="2" t="s">
        <v>9</v>
      </c>
      <c r="D165" s="2" t="s">
        <v>18</v>
      </c>
      <c r="E165" s="3">
        <v>44848</v>
      </c>
      <c r="F165" s="3">
        <v>44854</v>
      </c>
      <c r="G165" s="2" t="s">
        <v>214</v>
      </c>
      <c r="H165" s="2" t="str">
        <f t="shared" si="5"/>
        <v>CARTA N°160/2022-Antofagasta</v>
      </c>
      <c r="I165" s="2" t="s">
        <v>12</v>
      </c>
      <c r="J165" s="2" t="s">
        <v>183</v>
      </c>
      <c r="K165" s="71" t="s">
        <v>82</v>
      </c>
    </row>
    <row r="166" spans="1:11" x14ac:dyDescent="0.3">
      <c r="A166" s="70">
        <v>13757</v>
      </c>
      <c r="B166" s="2" t="str">
        <f t="shared" si="4"/>
        <v>13757-Metropolitana</v>
      </c>
      <c r="C166" s="2" t="s">
        <v>9</v>
      </c>
      <c r="D166" s="2" t="s">
        <v>40</v>
      </c>
      <c r="E166" s="3">
        <v>44851</v>
      </c>
      <c r="F166" s="3">
        <v>44862</v>
      </c>
      <c r="G166" s="2" t="s">
        <v>215</v>
      </c>
      <c r="H166" s="2" t="str">
        <f t="shared" si="5"/>
        <v>CARTA N°412/2022-Metropolitana</v>
      </c>
      <c r="I166" s="2" t="s">
        <v>12</v>
      </c>
      <c r="J166" s="2" t="s">
        <v>96</v>
      </c>
      <c r="K166" s="71" t="s">
        <v>14</v>
      </c>
    </row>
    <row r="167" spans="1:11" x14ac:dyDescent="0.3">
      <c r="A167" s="70">
        <v>7021</v>
      </c>
      <c r="B167" s="2" t="str">
        <f t="shared" si="4"/>
        <v>7021-O´Higgins</v>
      </c>
      <c r="C167" s="2" t="s">
        <v>17</v>
      </c>
      <c r="D167" s="2" t="s">
        <v>21</v>
      </c>
      <c r="E167" s="3">
        <v>44851</v>
      </c>
      <c r="F167" s="3">
        <v>44862</v>
      </c>
      <c r="G167" s="2" t="s">
        <v>216</v>
      </c>
      <c r="H167" s="2" t="str">
        <f t="shared" si="5"/>
        <v>CARTA N°3080/2022-O´Higgins</v>
      </c>
      <c r="I167" s="2" t="s">
        <v>12</v>
      </c>
      <c r="J167" s="2" t="s">
        <v>13</v>
      </c>
      <c r="K167" s="71" t="s">
        <v>69</v>
      </c>
    </row>
    <row r="168" spans="1:11" x14ac:dyDescent="0.3">
      <c r="A168" s="70">
        <v>28453</v>
      </c>
      <c r="B168" s="2" t="str">
        <f t="shared" si="4"/>
        <v>28453-Araucanía</v>
      </c>
      <c r="C168" s="2" t="s">
        <v>31</v>
      </c>
      <c r="D168" s="2" t="s">
        <v>27</v>
      </c>
      <c r="E168" s="3">
        <v>44855</v>
      </c>
      <c r="F168" s="3">
        <v>44862</v>
      </c>
      <c r="G168" s="2" t="s">
        <v>217</v>
      </c>
      <c r="H168" s="2" t="str">
        <f t="shared" si="5"/>
        <v>CARTA N°1440/2022-Araucanía</v>
      </c>
      <c r="I168" s="2" t="s">
        <v>12</v>
      </c>
      <c r="J168" s="2" t="s">
        <v>183</v>
      </c>
      <c r="K168" s="71" t="s">
        <v>42</v>
      </c>
    </row>
    <row r="169" spans="1:11" x14ac:dyDescent="0.3">
      <c r="A169" s="70">
        <v>28726</v>
      </c>
      <c r="B169" s="2" t="str">
        <f t="shared" si="4"/>
        <v>28726-Los Lagos</v>
      </c>
      <c r="C169" s="2" t="s">
        <v>9</v>
      </c>
      <c r="D169" s="2" t="s">
        <v>233</v>
      </c>
      <c r="E169" s="3">
        <v>44859</v>
      </c>
      <c r="F169" s="3">
        <v>44862</v>
      </c>
      <c r="G169" s="2" t="s">
        <v>218</v>
      </c>
      <c r="H169" s="2" t="str">
        <f t="shared" si="5"/>
        <v>CARTA N° 2587/2022-Los Lagos</v>
      </c>
      <c r="I169" s="2" t="s">
        <v>12</v>
      </c>
      <c r="J169" s="2" t="s">
        <v>183</v>
      </c>
      <c r="K169" s="71" t="s">
        <v>35</v>
      </c>
    </row>
    <row r="170" spans="1:11" x14ac:dyDescent="0.3">
      <c r="A170" s="70">
        <v>28783</v>
      </c>
      <c r="B170" s="2" t="str">
        <f t="shared" si="4"/>
        <v>28783-Los Lagos</v>
      </c>
      <c r="C170" s="2" t="s">
        <v>26</v>
      </c>
      <c r="D170" s="2" t="s">
        <v>27</v>
      </c>
      <c r="E170" s="3">
        <v>44859</v>
      </c>
      <c r="F170" s="3">
        <v>44862</v>
      </c>
      <c r="G170" s="2" t="s">
        <v>219</v>
      </c>
      <c r="H170" s="2" t="str">
        <f t="shared" si="5"/>
        <v>CARTA N°2591 /2022-Los Lagos</v>
      </c>
      <c r="I170" s="2" t="s">
        <v>12</v>
      </c>
      <c r="J170" s="2" t="s">
        <v>183</v>
      </c>
      <c r="K170" s="71" t="s">
        <v>35</v>
      </c>
    </row>
    <row r="171" spans="1:11" x14ac:dyDescent="0.3">
      <c r="A171" s="70">
        <v>12542</v>
      </c>
      <c r="B171" s="2" t="str">
        <f t="shared" si="4"/>
        <v>12542-Los Lagos</v>
      </c>
      <c r="C171" s="2" t="s">
        <v>49</v>
      </c>
      <c r="D171" s="2" t="s">
        <v>18</v>
      </c>
      <c r="E171" s="3">
        <v>44860</v>
      </c>
      <c r="F171" s="3">
        <v>44869</v>
      </c>
      <c r="G171" s="2" t="s">
        <v>220</v>
      </c>
      <c r="H171" s="2" t="str">
        <f t="shared" si="5"/>
        <v>CARTA N° 2636/2022-Los Lagos</v>
      </c>
      <c r="I171" s="2" t="s">
        <v>12</v>
      </c>
      <c r="J171" s="2" t="s">
        <v>25</v>
      </c>
      <c r="K171" s="71" t="s">
        <v>35</v>
      </c>
    </row>
    <row r="172" spans="1:11" x14ac:dyDescent="0.3">
      <c r="A172" s="70">
        <v>10413</v>
      </c>
      <c r="B172" s="2" t="str">
        <f t="shared" si="4"/>
        <v>10413-Biobío</v>
      </c>
      <c r="C172" s="2" t="s">
        <v>17</v>
      </c>
      <c r="D172" s="2" t="s">
        <v>18</v>
      </c>
      <c r="E172" s="3">
        <v>44862</v>
      </c>
      <c r="F172" s="3">
        <v>44867</v>
      </c>
      <c r="G172" s="2" t="s">
        <v>221</v>
      </c>
      <c r="H172" s="2" t="str">
        <f t="shared" si="5"/>
        <v>CARTA N° 1566/2022-Biobío</v>
      </c>
      <c r="I172" s="2" t="s">
        <v>12</v>
      </c>
      <c r="J172" s="2" t="s">
        <v>25</v>
      </c>
      <c r="K172" s="71" t="s">
        <v>60</v>
      </c>
    </row>
    <row r="173" spans="1:11" x14ac:dyDescent="0.3">
      <c r="A173" s="70">
        <v>12571</v>
      </c>
      <c r="B173" s="2" t="str">
        <f t="shared" si="4"/>
        <v>12571-Los Lagos</v>
      </c>
      <c r="C173" s="2" t="s">
        <v>17</v>
      </c>
      <c r="D173" s="2" t="s">
        <v>40</v>
      </c>
      <c r="E173" s="3">
        <v>44862</v>
      </c>
      <c r="F173" s="3">
        <v>44869</v>
      </c>
      <c r="G173" s="2" t="s">
        <v>222</v>
      </c>
      <c r="H173" s="2" t="str">
        <f t="shared" si="5"/>
        <v>CARTA N° 2638/2022-Los Lagos</v>
      </c>
      <c r="I173" s="2" t="s">
        <v>12</v>
      </c>
      <c r="J173" s="2" t="s">
        <v>13</v>
      </c>
      <c r="K173" s="71" t="s">
        <v>35</v>
      </c>
    </row>
    <row r="174" spans="1:11" x14ac:dyDescent="0.3">
      <c r="A174" s="70">
        <v>29121</v>
      </c>
      <c r="B174" s="2" t="str">
        <f t="shared" si="4"/>
        <v>29121-Metropolitana</v>
      </c>
      <c r="C174" s="2" t="s">
        <v>9</v>
      </c>
      <c r="D174" s="2" t="s">
        <v>21</v>
      </c>
      <c r="E174" s="3">
        <v>44862</v>
      </c>
      <c r="F174" s="3">
        <v>44874</v>
      </c>
      <c r="G174" s="2" t="s">
        <v>223</v>
      </c>
      <c r="H174" s="2" t="str">
        <f t="shared" si="5"/>
        <v>CARTA N° 437/2022-Metropolitana</v>
      </c>
      <c r="I174" s="2" t="s">
        <v>12</v>
      </c>
      <c r="J174" s="2" t="s">
        <v>183</v>
      </c>
      <c r="K174" s="71" t="s">
        <v>14</v>
      </c>
    </row>
    <row r="175" spans="1:11" x14ac:dyDescent="0.3">
      <c r="A175" s="70">
        <v>3349</v>
      </c>
      <c r="B175" s="2" t="str">
        <f t="shared" si="4"/>
        <v>3349-Magallanes</v>
      </c>
      <c r="C175" s="2" t="s">
        <v>9</v>
      </c>
      <c r="D175" s="2" t="s">
        <v>21</v>
      </c>
      <c r="E175" s="3">
        <v>44865</v>
      </c>
      <c r="F175" s="3">
        <v>44873</v>
      </c>
      <c r="G175" s="2" t="s">
        <v>224</v>
      </c>
      <c r="H175" s="2" t="str">
        <f t="shared" si="5"/>
        <v>CARTA N° 797/2022-Magallanes</v>
      </c>
      <c r="I175" s="2" t="s">
        <v>12</v>
      </c>
      <c r="J175" s="2" t="s">
        <v>25</v>
      </c>
      <c r="K175" s="71" t="s">
        <v>170</v>
      </c>
    </row>
    <row r="176" spans="1:11" x14ac:dyDescent="0.3">
      <c r="A176" s="70">
        <v>3337</v>
      </c>
      <c r="B176" s="2" t="str">
        <f t="shared" si="4"/>
        <v>3337-Comunicaciones y Participación Ciudadana</v>
      </c>
      <c r="C176" s="2" t="s">
        <v>143</v>
      </c>
      <c r="D176" s="2" t="s">
        <v>40</v>
      </c>
      <c r="E176" s="3">
        <v>44865</v>
      </c>
      <c r="F176" s="3">
        <v>44889</v>
      </c>
      <c r="G176" s="2" t="s">
        <v>225</v>
      </c>
      <c r="H176" s="2" t="str">
        <f t="shared" si="5"/>
        <v>CARTA N° 8591/2022-Comunicaciones y Participación Ciudadana</v>
      </c>
      <c r="I176" s="2" t="s">
        <v>12</v>
      </c>
      <c r="J176" s="2" t="s">
        <v>183</v>
      </c>
      <c r="K176" s="71" t="s">
        <v>71</v>
      </c>
    </row>
    <row r="177" spans="1:11" x14ac:dyDescent="0.3">
      <c r="A177" s="70">
        <v>12578</v>
      </c>
      <c r="B177" s="2" t="str">
        <f t="shared" si="4"/>
        <v>12578-Los Lagos</v>
      </c>
      <c r="C177" s="2" t="s">
        <v>9</v>
      </c>
      <c r="D177" s="2" t="s">
        <v>233</v>
      </c>
      <c r="E177" s="3">
        <v>44867</v>
      </c>
      <c r="F177" s="3">
        <v>44869</v>
      </c>
      <c r="G177" s="2" t="s">
        <v>226</v>
      </c>
      <c r="H177" s="2" t="str">
        <f t="shared" si="5"/>
        <v>CARTA N° 2635/2022-Los Lagos</v>
      </c>
      <c r="I177" s="2" t="s">
        <v>12</v>
      </c>
      <c r="J177" s="2" t="s">
        <v>25</v>
      </c>
      <c r="K177" s="71" t="s">
        <v>35</v>
      </c>
    </row>
    <row r="178" spans="1:11" x14ac:dyDescent="0.3">
      <c r="A178" s="70">
        <v>29148</v>
      </c>
      <c r="B178" s="2" t="str">
        <f t="shared" si="4"/>
        <v>29148-Valparaíso</v>
      </c>
      <c r="C178" s="2" t="s">
        <v>79</v>
      </c>
      <c r="D178" s="2" t="s">
        <v>10</v>
      </c>
      <c r="E178" s="3">
        <v>44867</v>
      </c>
      <c r="F178" s="3">
        <v>44882</v>
      </c>
      <c r="G178" s="2" t="s">
        <v>227</v>
      </c>
      <c r="H178" s="2" t="str">
        <f t="shared" si="5"/>
        <v>CARTA N° 856/2022-Valparaíso</v>
      </c>
      <c r="I178" s="2" t="s">
        <v>12</v>
      </c>
      <c r="J178" s="2" t="s">
        <v>230</v>
      </c>
      <c r="K178" s="71" t="s">
        <v>48</v>
      </c>
    </row>
    <row r="179" spans="1:11" x14ac:dyDescent="0.3">
      <c r="A179" s="70">
        <v>14266</v>
      </c>
      <c r="B179" s="2" t="str">
        <f t="shared" si="4"/>
        <v>14266-Los Lagos</v>
      </c>
      <c r="C179" s="2" t="s">
        <v>17</v>
      </c>
      <c r="D179" s="2" t="s">
        <v>18</v>
      </c>
      <c r="E179" s="3">
        <v>44867</v>
      </c>
      <c r="F179" s="3">
        <v>44907</v>
      </c>
      <c r="G179" s="2" t="s">
        <v>317</v>
      </c>
      <c r="H179" s="2" t="str">
        <f t="shared" si="5"/>
        <v>CARTA N° 3025/2022-Los Lagos</v>
      </c>
      <c r="I179" s="2" t="s">
        <v>12</v>
      </c>
      <c r="J179" s="2" t="s">
        <v>25</v>
      </c>
      <c r="K179" s="71" t="s">
        <v>35</v>
      </c>
    </row>
    <row r="180" spans="1:11" x14ac:dyDescent="0.3">
      <c r="A180" s="70">
        <v>12082</v>
      </c>
      <c r="B180" s="2" t="str">
        <f t="shared" si="4"/>
        <v>12082-Valparaíso</v>
      </c>
      <c r="C180" s="2" t="s">
        <v>9</v>
      </c>
      <c r="D180" s="2" t="s">
        <v>21</v>
      </c>
      <c r="E180" s="3">
        <v>44871</v>
      </c>
      <c r="F180" s="3">
        <v>44883</v>
      </c>
      <c r="G180" s="2" t="s">
        <v>228</v>
      </c>
      <c r="H180" s="2" t="str">
        <f t="shared" si="5"/>
        <v>CARTA N°861/2022-Valparaíso</v>
      </c>
      <c r="I180" s="2" t="s">
        <v>12</v>
      </c>
      <c r="J180" s="2" t="s">
        <v>183</v>
      </c>
      <c r="K180" s="71" t="s">
        <v>48</v>
      </c>
    </row>
    <row r="181" spans="1:11" x14ac:dyDescent="0.3">
      <c r="A181" s="70">
        <v>29893</v>
      </c>
      <c r="B181" s="2" t="str">
        <f t="shared" si="4"/>
        <v>29893-Biobío</v>
      </c>
      <c r="C181" s="2" t="s">
        <v>17</v>
      </c>
      <c r="D181" s="2" t="s">
        <v>18</v>
      </c>
      <c r="E181" s="3">
        <v>44874</v>
      </c>
      <c r="F181" s="3">
        <v>44880</v>
      </c>
      <c r="G181" s="2" t="s">
        <v>229</v>
      </c>
      <c r="H181" s="2" t="str">
        <f t="shared" si="5"/>
        <v>CARTA N°1675/2022-Biobío</v>
      </c>
      <c r="I181" s="2" t="s">
        <v>12</v>
      </c>
      <c r="J181" s="2" t="s">
        <v>230</v>
      </c>
      <c r="K181" s="71" t="s">
        <v>60</v>
      </c>
    </row>
    <row r="182" spans="1:11" x14ac:dyDescent="0.3">
      <c r="A182" s="70">
        <v>3801</v>
      </c>
      <c r="B182" s="2" t="str">
        <f t="shared" si="4"/>
        <v>3801-Magallanes</v>
      </c>
      <c r="C182" s="2" t="s">
        <v>9</v>
      </c>
      <c r="D182" s="2" t="s">
        <v>21</v>
      </c>
      <c r="E182" s="3">
        <v>44874</v>
      </c>
      <c r="F182" s="3">
        <v>44886</v>
      </c>
      <c r="G182" s="2" t="s">
        <v>348</v>
      </c>
      <c r="H182" s="2" t="str">
        <f t="shared" si="5"/>
        <v>CARTA N°823/2022-Magallanes</v>
      </c>
      <c r="I182" s="2" t="s">
        <v>12</v>
      </c>
      <c r="J182" s="2" t="s">
        <v>183</v>
      </c>
      <c r="K182" s="71" t="s">
        <v>170</v>
      </c>
    </row>
    <row r="183" spans="1:11" x14ac:dyDescent="0.3">
      <c r="A183" s="70">
        <v>8147</v>
      </c>
      <c r="B183" s="2" t="str">
        <f t="shared" si="4"/>
        <v>8147-Ñuble</v>
      </c>
      <c r="C183" s="2" t="s">
        <v>17</v>
      </c>
      <c r="D183" s="2" t="s">
        <v>18</v>
      </c>
      <c r="E183" s="3">
        <v>44876</v>
      </c>
      <c r="F183" s="3">
        <v>44880</v>
      </c>
      <c r="G183" s="2" t="s">
        <v>231</v>
      </c>
      <c r="H183" s="2" t="str">
        <f t="shared" si="5"/>
        <v>CARTA N°1169/2022-Ñuble</v>
      </c>
      <c r="I183" s="2" t="s">
        <v>12</v>
      </c>
      <c r="J183" s="2" t="s">
        <v>183</v>
      </c>
      <c r="K183" s="71" t="s">
        <v>20</v>
      </c>
    </row>
    <row r="184" spans="1:11" x14ac:dyDescent="0.3">
      <c r="A184" s="70">
        <v>13327</v>
      </c>
      <c r="B184" s="2" t="str">
        <f t="shared" si="4"/>
        <v>13327-Los Lagos</v>
      </c>
      <c r="C184" s="2" t="s">
        <v>143</v>
      </c>
      <c r="D184" s="2" t="s">
        <v>21</v>
      </c>
      <c r="E184" s="3">
        <v>44876</v>
      </c>
      <c r="F184" s="3">
        <v>44886</v>
      </c>
      <c r="G184" s="2" t="s">
        <v>232</v>
      </c>
      <c r="H184" s="2" t="str">
        <f t="shared" si="5"/>
        <v>CARTA N° 2805/2022-Los Lagos</v>
      </c>
      <c r="I184" s="2" t="s">
        <v>12</v>
      </c>
      <c r="J184" s="2" t="s">
        <v>183</v>
      </c>
      <c r="K184" s="71" t="s">
        <v>35</v>
      </c>
    </row>
    <row r="185" spans="1:11" x14ac:dyDescent="0.3">
      <c r="A185" s="70">
        <v>14908</v>
      </c>
      <c r="B185" s="2" t="str">
        <f t="shared" si="4"/>
        <v>14908-Metropolitana</v>
      </c>
      <c r="C185" s="2" t="s">
        <v>9</v>
      </c>
      <c r="D185" s="2" t="s">
        <v>233</v>
      </c>
      <c r="E185" s="3">
        <v>44876</v>
      </c>
      <c r="F185" s="3">
        <v>44880</v>
      </c>
      <c r="G185" s="2" t="s">
        <v>234</v>
      </c>
      <c r="H185" s="2" t="str">
        <f t="shared" si="5"/>
        <v>CARTA N°439/2022-Metropolitana</v>
      </c>
      <c r="I185" s="2" t="s">
        <v>12</v>
      </c>
      <c r="J185" s="2" t="s">
        <v>183</v>
      </c>
      <c r="K185" s="71" t="s">
        <v>14</v>
      </c>
    </row>
    <row r="186" spans="1:11" x14ac:dyDescent="0.3">
      <c r="A186" s="70">
        <v>13229</v>
      </c>
      <c r="B186" s="2" t="str">
        <f t="shared" si="4"/>
        <v>13229-Los Lagos</v>
      </c>
      <c r="C186" s="2" t="s">
        <v>17</v>
      </c>
      <c r="D186" s="2" t="s">
        <v>18</v>
      </c>
      <c r="E186" s="3">
        <v>44879</v>
      </c>
      <c r="F186" s="3">
        <v>44886</v>
      </c>
      <c r="G186" s="2" t="s">
        <v>235</v>
      </c>
      <c r="H186" s="2" t="str">
        <f t="shared" si="5"/>
        <v>CARTA N°2814/2022-Los Lagos</v>
      </c>
      <c r="I186" s="2" t="s">
        <v>12</v>
      </c>
      <c r="J186" s="2" t="s">
        <v>25</v>
      </c>
      <c r="K186" s="71" t="s">
        <v>35</v>
      </c>
    </row>
    <row r="187" spans="1:11" x14ac:dyDescent="0.3">
      <c r="A187" s="70">
        <v>30272</v>
      </c>
      <c r="B187" s="2" t="str">
        <f t="shared" si="4"/>
        <v>30272-Metropolitana</v>
      </c>
      <c r="C187" s="2" t="s">
        <v>51</v>
      </c>
      <c r="D187" s="2" t="s">
        <v>21</v>
      </c>
      <c r="E187" s="3">
        <v>44879</v>
      </c>
      <c r="F187" s="3">
        <v>44881</v>
      </c>
      <c r="G187" s="2" t="s">
        <v>236</v>
      </c>
      <c r="H187" s="2" t="str">
        <f t="shared" si="5"/>
        <v>CARTA N°447/2022-Metropolitana</v>
      </c>
      <c r="I187" s="2" t="s">
        <v>12</v>
      </c>
      <c r="J187" s="2" t="s">
        <v>183</v>
      </c>
      <c r="K187" s="71" t="s">
        <v>14</v>
      </c>
    </row>
    <row r="188" spans="1:11" x14ac:dyDescent="0.3">
      <c r="A188" s="70">
        <v>30276</v>
      </c>
      <c r="B188" s="2" t="str">
        <f t="shared" si="4"/>
        <v>30276-Araucanía</v>
      </c>
      <c r="C188" s="2" t="s">
        <v>17</v>
      </c>
      <c r="D188" s="2" t="s">
        <v>21</v>
      </c>
      <c r="E188" s="3">
        <v>44879</v>
      </c>
      <c r="F188" s="3">
        <v>44882</v>
      </c>
      <c r="G188" s="2" t="s">
        <v>237</v>
      </c>
      <c r="H188" s="2" t="str">
        <f t="shared" si="5"/>
        <v>CARTA N°1538/2022-Araucanía</v>
      </c>
      <c r="I188" s="2" t="s">
        <v>12</v>
      </c>
      <c r="J188" s="2" t="s">
        <v>183</v>
      </c>
      <c r="K188" s="71" t="s">
        <v>42</v>
      </c>
    </row>
    <row r="189" spans="1:11" x14ac:dyDescent="0.3">
      <c r="A189" s="70">
        <v>30775</v>
      </c>
      <c r="B189" s="2" t="str">
        <f t="shared" si="4"/>
        <v>30775-Comunicaciones y Participación Ciudadana</v>
      </c>
      <c r="C189" s="2" t="s">
        <v>31</v>
      </c>
      <c r="D189" s="2" t="s">
        <v>10</v>
      </c>
      <c r="E189" s="3">
        <v>44882</v>
      </c>
      <c r="F189" s="3">
        <v>44890</v>
      </c>
      <c r="G189" s="2" t="s">
        <v>238</v>
      </c>
      <c r="H189" s="2" t="str">
        <f t="shared" si="5"/>
        <v>CARTA N°8630/2022-Comunicaciones y Participación Ciudadana</v>
      </c>
      <c r="I189" s="2" t="s">
        <v>12</v>
      </c>
      <c r="J189" s="2" t="s">
        <v>183</v>
      </c>
      <c r="K189" s="71" t="s">
        <v>71</v>
      </c>
    </row>
    <row r="190" spans="1:11" x14ac:dyDescent="0.3">
      <c r="A190" s="70">
        <v>30942</v>
      </c>
      <c r="B190" s="2" t="str">
        <f t="shared" si="4"/>
        <v>30942-Metropolitana</v>
      </c>
      <c r="C190" s="2" t="s">
        <v>9</v>
      </c>
      <c r="D190" s="2" t="s">
        <v>21</v>
      </c>
      <c r="E190" s="3">
        <v>44882</v>
      </c>
      <c r="F190" s="3">
        <v>44889</v>
      </c>
      <c r="G190" s="2" t="s">
        <v>239</v>
      </c>
      <c r="H190" s="2" t="str">
        <f t="shared" si="5"/>
        <v>CARTA N° 464/2022-Metropolitana</v>
      </c>
      <c r="I190" s="2" t="s">
        <v>12</v>
      </c>
      <c r="J190" s="2" t="s">
        <v>183</v>
      </c>
      <c r="K190" s="71" t="s">
        <v>14</v>
      </c>
    </row>
    <row r="191" spans="1:11" x14ac:dyDescent="0.3">
      <c r="A191" s="70">
        <v>13461</v>
      </c>
      <c r="B191" s="2" t="str">
        <f t="shared" si="4"/>
        <v>13461-Los Lagos</v>
      </c>
      <c r="C191" s="2" t="s">
        <v>17</v>
      </c>
      <c r="D191" s="2" t="s">
        <v>18</v>
      </c>
      <c r="E191" s="3">
        <v>44882</v>
      </c>
      <c r="F191" s="3">
        <v>44889</v>
      </c>
      <c r="G191" s="2" t="s">
        <v>240</v>
      </c>
      <c r="H191" s="2" t="str">
        <f t="shared" si="5"/>
        <v>CARTA N°2831/2022-Los Lagos</v>
      </c>
      <c r="I191" s="2" t="s">
        <v>12</v>
      </c>
      <c r="J191" s="2" t="s">
        <v>183</v>
      </c>
      <c r="K191" s="71" t="s">
        <v>35</v>
      </c>
    </row>
    <row r="192" spans="1:11" x14ac:dyDescent="0.3">
      <c r="A192" s="70">
        <v>31080</v>
      </c>
      <c r="B192" s="2" t="str">
        <f t="shared" si="4"/>
        <v>31080-Comunicaciones y Participación Ciudadana</v>
      </c>
      <c r="C192" s="2" t="s">
        <v>17</v>
      </c>
      <c r="D192" s="2" t="s">
        <v>40</v>
      </c>
      <c r="E192" s="3">
        <v>44886</v>
      </c>
      <c r="F192" s="3">
        <v>44900</v>
      </c>
      <c r="G192" s="2" t="s">
        <v>241</v>
      </c>
      <c r="H192" s="2" t="str">
        <f t="shared" si="5"/>
        <v>CARTA 8973/2022-Comunicaciones y Participación Ciudadana</v>
      </c>
      <c r="I192" s="2" t="s">
        <v>12</v>
      </c>
      <c r="J192" s="2" t="s">
        <v>183</v>
      </c>
      <c r="K192" s="71" t="s">
        <v>71</v>
      </c>
    </row>
    <row r="193" spans="1:11" x14ac:dyDescent="0.3">
      <c r="A193" s="70">
        <v>3074</v>
      </c>
      <c r="B193" s="2" t="str">
        <f t="shared" si="4"/>
        <v>3074-Aysén</v>
      </c>
      <c r="C193" s="2" t="s">
        <v>23</v>
      </c>
      <c r="D193" s="2" t="s">
        <v>40</v>
      </c>
      <c r="E193" s="3">
        <v>44886</v>
      </c>
      <c r="F193" s="3">
        <v>44893</v>
      </c>
      <c r="G193" s="2" t="s">
        <v>242</v>
      </c>
      <c r="H193" s="2" t="str">
        <f t="shared" si="5"/>
        <v>CARTA N°1076/2022-Aysén</v>
      </c>
      <c r="I193" s="2" t="s">
        <v>12</v>
      </c>
      <c r="J193" s="2" t="s">
        <v>183</v>
      </c>
      <c r="K193" s="71" t="s">
        <v>243</v>
      </c>
    </row>
    <row r="194" spans="1:11" x14ac:dyDescent="0.3">
      <c r="A194" s="70">
        <v>13781</v>
      </c>
      <c r="B194" s="2" t="str">
        <f t="shared" ref="B194:B257" si="6">IF(G194="","",(CONCATENATE(A194,"-",K194)))</f>
        <v>13781-Los Lagos</v>
      </c>
      <c r="C194" s="2" t="s">
        <v>17</v>
      </c>
      <c r="D194" s="2" t="s">
        <v>18</v>
      </c>
      <c r="E194" s="3">
        <v>44887</v>
      </c>
      <c r="F194" s="3">
        <v>44894</v>
      </c>
      <c r="G194" s="2" t="s">
        <v>244</v>
      </c>
      <c r="H194" s="2" t="str">
        <f t="shared" ref="H194:H257" si="7">IF(G194="","",(CONCATENATE(G194,"-",K194)))</f>
        <v>CARTA N°2896/2022-Los Lagos</v>
      </c>
      <c r="I194" s="2" t="s">
        <v>12</v>
      </c>
      <c r="J194" s="2" t="s">
        <v>25</v>
      </c>
      <c r="K194" s="71" t="s">
        <v>35</v>
      </c>
    </row>
    <row r="195" spans="1:11" x14ac:dyDescent="0.3">
      <c r="A195" s="70">
        <v>11300</v>
      </c>
      <c r="B195" s="2" t="str">
        <f t="shared" si="6"/>
        <v>11300-Biobío</v>
      </c>
      <c r="C195" s="2" t="s">
        <v>17</v>
      </c>
      <c r="D195" s="2" t="s">
        <v>18</v>
      </c>
      <c r="E195" s="3">
        <v>44887</v>
      </c>
      <c r="F195" s="3">
        <v>44894</v>
      </c>
      <c r="G195" s="2" t="s">
        <v>245</v>
      </c>
      <c r="H195" s="2" t="str">
        <f t="shared" si="7"/>
        <v>Carta N° 1807/2022-Biobío</v>
      </c>
      <c r="I195" s="2" t="s">
        <v>12</v>
      </c>
      <c r="J195" s="2" t="s">
        <v>25</v>
      </c>
      <c r="K195" s="71" t="s">
        <v>60</v>
      </c>
    </row>
    <row r="196" spans="1:11" x14ac:dyDescent="0.3">
      <c r="A196" s="70">
        <v>31683</v>
      </c>
      <c r="B196" s="2" t="str">
        <f t="shared" si="6"/>
        <v>31683-Metropolitana</v>
      </c>
      <c r="C196" s="2" t="s">
        <v>26</v>
      </c>
      <c r="D196" s="2" t="s">
        <v>21</v>
      </c>
      <c r="E196" s="3">
        <v>44890</v>
      </c>
      <c r="F196" s="3">
        <v>44902</v>
      </c>
      <c r="G196" s="2" t="s">
        <v>318</v>
      </c>
      <c r="H196" s="2" t="str">
        <f t="shared" si="7"/>
        <v>CARTA N°487/2022-Metropolitana</v>
      </c>
      <c r="I196" s="2" t="s">
        <v>12</v>
      </c>
      <c r="J196" s="2" t="s">
        <v>183</v>
      </c>
      <c r="K196" s="71" t="s">
        <v>14</v>
      </c>
    </row>
    <row r="197" spans="1:11" x14ac:dyDescent="0.3">
      <c r="A197" s="70">
        <v>31730</v>
      </c>
      <c r="B197" s="2" t="str">
        <f t="shared" si="6"/>
        <v>31730-Comunicaciones y Participación Ciudadana</v>
      </c>
      <c r="C197" s="2" t="s">
        <v>26</v>
      </c>
      <c r="D197" s="2" t="s">
        <v>10</v>
      </c>
      <c r="E197" s="3">
        <v>44890</v>
      </c>
      <c r="F197" s="3">
        <v>44909</v>
      </c>
      <c r="G197" s="2" t="s">
        <v>246</v>
      </c>
      <c r="H197" s="2" t="str">
        <f t="shared" si="7"/>
        <v>CARTA N° 917872022-Comunicaciones y Participación Ciudadana</v>
      </c>
      <c r="I197" s="2" t="s">
        <v>12</v>
      </c>
      <c r="J197" s="2" t="s">
        <v>183</v>
      </c>
      <c r="K197" s="71" t="s">
        <v>71</v>
      </c>
    </row>
    <row r="198" spans="1:11" x14ac:dyDescent="0.3">
      <c r="A198" s="70">
        <v>31866</v>
      </c>
      <c r="B198" s="2" t="str">
        <f t="shared" si="6"/>
        <v>31866-Valparaíso</v>
      </c>
      <c r="C198" s="2" t="s">
        <v>9</v>
      </c>
      <c r="D198" s="2" t="s">
        <v>40</v>
      </c>
      <c r="E198" s="3">
        <v>44893</v>
      </c>
      <c r="F198" s="3">
        <v>44904</v>
      </c>
      <c r="G198" s="2" t="s">
        <v>247</v>
      </c>
      <c r="H198" s="2" t="str">
        <f t="shared" si="7"/>
        <v>CARTA N° 946/2022-Valparaíso</v>
      </c>
      <c r="I198" s="2" t="s">
        <v>12</v>
      </c>
      <c r="J198" s="2" t="s">
        <v>183</v>
      </c>
      <c r="K198" s="71" t="s">
        <v>48</v>
      </c>
    </row>
    <row r="199" spans="1:11" x14ac:dyDescent="0.3">
      <c r="A199" s="70">
        <v>31955</v>
      </c>
      <c r="B199" s="2" t="str">
        <f t="shared" si="6"/>
        <v>31955-Comunicaciones y Participación Ciudadana</v>
      </c>
      <c r="C199" s="2" t="s">
        <v>31</v>
      </c>
      <c r="D199" s="2" t="s">
        <v>40</v>
      </c>
      <c r="E199" s="3">
        <v>44894</v>
      </c>
      <c r="F199" s="3">
        <v>44925</v>
      </c>
      <c r="G199" s="2" t="s">
        <v>248</v>
      </c>
      <c r="H199" s="2" t="str">
        <f t="shared" si="7"/>
        <v>CARTA N° 9661/2022-Comunicaciones y Participación Ciudadana</v>
      </c>
      <c r="I199" s="2" t="s">
        <v>12</v>
      </c>
      <c r="J199" s="2" t="s">
        <v>183</v>
      </c>
      <c r="K199" s="71" t="s">
        <v>71</v>
      </c>
    </row>
    <row r="200" spans="1:11" x14ac:dyDescent="0.3">
      <c r="A200" s="70">
        <v>7137</v>
      </c>
      <c r="B200" s="2" t="str">
        <f t="shared" si="6"/>
        <v>7137-Coquimbo</v>
      </c>
      <c r="C200" s="2" t="s">
        <v>106</v>
      </c>
      <c r="D200" s="2" t="s">
        <v>10</v>
      </c>
      <c r="E200" s="3">
        <v>44895</v>
      </c>
      <c r="F200" s="3">
        <v>44901</v>
      </c>
      <c r="G200" s="2" t="s">
        <v>319</v>
      </c>
      <c r="H200" s="2" t="str">
        <f t="shared" si="7"/>
        <v>CARTA N°679/2022-Coquimbo</v>
      </c>
      <c r="I200" s="2" t="s">
        <v>12</v>
      </c>
      <c r="J200" s="2" t="s">
        <v>183</v>
      </c>
      <c r="K200" s="71" t="s">
        <v>184</v>
      </c>
    </row>
    <row r="201" spans="1:11" x14ac:dyDescent="0.3">
      <c r="A201" s="70">
        <v>32384</v>
      </c>
      <c r="B201" s="2" t="str">
        <f t="shared" si="6"/>
        <v>32384-Metropolitana</v>
      </c>
      <c r="C201" s="2" t="s">
        <v>9</v>
      </c>
      <c r="D201" s="2" t="s">
        <v>40</v>
      </c>
      <c r="E201" s="3">
        <v>44896</v>
      </c>
      <c r="F201" s="3">
        <v>44902</v>
      </c>
      <c r="G201" s="2" t="s">
        <v>320</v>
      </c>
      <c r="H201" s="2" t="str">
        <f t="shared" si="7"/>
        <v>CARTA N°486/2022-Metropolitana</v>
      </c>
      <c r="I201" s="2" t="s">
        <v>12</v>
      </c>
      <c r="J201" s="2" t="s">
        <v>183</v>
      </c>
      <c r="K201" s="71" t="s">
        <v>14</v>
      </c>
    </row>
    <row r="202" spans="1:11" x14ac:dyDescent="0.3">
      <c r="A202" s="70">
        <v>32563</v>
      </c>
      <c r="B202" s="2" t="str">
        <f t="shared" si="6"/>
        <v>32563-Maule</v>
      </c>
      <c r="C202" s="2" t="s">
        <v>249</v>
      </c>
      <c r="D202" s="2" t="s">
        <v>18</v>
      </c>
      <c r="E202" s="3">
        <v>44900</v>
      </c>
      <c r="F202" s="3">
        <v>44908</v>
      </c>
      <c r="G202" s="2" t="s">
        <v>250</v>
      </c>
      <c r="H202" s="2" t="str">
        <f t="shared" si="7"/>
        <v>CARTA N° 2279/2022-Maule</v>
      </c>
      <c r="I202" s="2" t="s">
        <v>12</v>
      </c>
      <c r="J202" s="2" t="s">
        <v>183</v>
      </c>
      <c r="K202" s="71" t="s">
        <v>37</v>
      </c>
    </row>
    <row r="203" spans="1:11" x14ac:dyDescent="0.3">
      <c r="A203" s="70">
        <v>7234</v>
      </c>
      <c r="B203" s="2" t="str">
        <f t="shared" si="6"/>
        <v>7234-Coquimbo</v>
      </c>
      <c r="C203" s="2" t="s">
        <v>51</v>
      </c>
      <c r="D203" s="2" t="s">
        <v>111</v>
      </c>
      <c r="E203" s="3">
        <v>44900</v>
      </c>
      <c r="F203" s="3">
        <v>44901</v>
      </c>
      <c r="G203" s="2" t="s">
        <v>252</v>
      </c>
      <c r="H203" s="2" t="str">
        <f t="shared" si="7"/>
        <v>Carta N°678/2022-Coquimbo</v>
      </c>
      <c r="I203" s="2" t="s">
        <v>12</v>
      </c>
      <c r="J203" s="2" t="s">
        <v>25</v>
      </c>
      <c r="K203" s="71" t="s">
        <v>184</v>
      </c>
    </row>
    <row r="204" spans="1:11" x14ac:dyDescent="0.3">
      <c r="A204" s="70">
        <v>12363</v>
      </c>
      <c r="B204" s="2" t="str">
        <f t="shared" si="6"/>
        <v>12363-Los Ríos</v>
      </c>
      <c r="C204" s="2" t="s">
        <v>17</v>
      </c>
      <c r="D204" s="2" t="s">
        <v>18</v>
      </c>
      <c r="E204" s="3">
        <v>44901</v>
      </c>
      <c r="F204" s="3">
        <v>44907</v>
      </c>
      <c r="G204" s="2" t="s">
        <v>253</v>
      </c>
      <c r="H204" s="2" t="str">
        <f t="shared" si="7"/>
        <v>CARTA N° 2166/2022-Los Ríos</v>
      </c>
      <c r="I204" s="2" t="s">
        <v>145</v>
      </c>
      <c r="J204" s="2" t="s">
        <v>183</v>
      </c>
      <c r="K204" s="71" t="s">
        <v>33</v>
      </c>
    </row>
    <row r="205" spans="1:11" x14ac:dyDescent="0.3">
      <c r="A205" s="70">
        <v>32813</v>
      </c>
      <c r="B205" s="2" t="str">
        <f t="shared" si="6"/>
        <v>32813-Metropolitana</v>
      </c>
      <c r="C205" s="2" t="s">
        <v>9</v>
      </c>
      <c r="D205" s="2" t="s">
        <v>18</v>
      </c>
      <c r="E205" s="3">
        <v>44902</v>
      </c>
      <c r="F205" s="3">
        <v>44910</v>
      </c>
      <c r="G205" s="2" t="s">
        <v>254</v>
      </c>
      <c r="H205" s="2" t="str">
        <f t="shared" si="7"/>
        <v>CARTA 496/2022-Metropolitana</v>
      </c>
      <c r="I205" s="2" t="s">
        <v>12</v>
      </c>
      <c r="J205" s="2" t="s">
        <v>230</v>
      </c>
      <c r="K205" s="71" t="s">
        <v>14</v>
      </c>
    </row>
    <row r="206" spans="1:11" x14ac:dyDescent="0.3">
      <c r="A206" s="70">
        <v>32870</v>
      </c>
      <c r="B206" s="2" t="str">
        <f t="shared" si="6"/>
        <v>32870-Metropolitana</v>
      </c>
      <c r="C206" s="2" t="s">
        <v>17</v>
      </c>
      <c r="D206" s="2" t="s">
        <v>18</v>
      </c>
      <c r="E206" s="3">
        <v>44902</v>
      </c>
      <c r="F206" s="3">
        <v>44910</v>
      </c>
      <c r="G206" s="2" t="s">
        <v>255</v>
      </c>
      <c r="H206" s="2" t="str">
        <f t="shared" si="7"/>
        <v>CARTA N° 497/2022-Metropolitana</v>
      </c>
      <c r="I206" s="2" t="s">
        <v>12</v>
      </c>
      <c r="J206" s="2" t="s">
        <v>183</v>
      </c>
      <c r="K206" s="71" t="s">
        <v>14</v>
      </c>
    </row>
    <row r="207" spans="1:11" x14ac:dyDescent="0.3">
      <c r="A207" s="70">
        <v>32924</v>
      </c>
      <c r="B207" s="2" t="str">
        <f t="shared" si="6"/>
        <v>32924-Metropolitana</v>
      </c>
      <c r="C207" s="2" t="s">
        <v>26</v>
      </c>
      <c r="D207" s="2" t="s">
        <v>10</v>
      </c>
      <c r="E207" s="3">
        <v>44904</v>
      </c>
      <c r="F207" s="3">
        <v>44914</v>
      </c>
      <c r="G207" s="2" t="s">
        <v>256</v>
      </c>
      <c r="H207" s="2" t="str">
        <f t="shared" si="7"/>
        <v>Carta N°500/2022-Metropolitana</v>
      </c>
      <c r="I207" s="2" t="s">
        <v>12</v>
      </c>
      <c r="J207" s="2" t="s">
        <v>183</v>
      </c>
      <c r="K207" s="71" t="s">
        <v>14</v>
      </c>
    </row>
    <row r="208" spans="1:11" x14ac:dyDescent="0.3">
      <c r="A208" s="70">
        <v>33046</v>
      </c>
      <c r="B208" s="2" t="str">
        <f t="shared" si="6"/>
        <v>33046-O´Higgins</v>
      </c>
      <c r="C208" s="2" t="s">
        <v>17</v>
      </c>
      <c r="D208" s="2" t="s">
        <v>18</v>
      </c>
      <c r="E208" s="3">
        <v>44904</v>
      </c>
      <c r="F208" s="3">
        <v>44923</v>
      </c>
      <c r="G208" s="2" t="s">
        <v>257</v>
      </c>
      <c r="H208" s="2" t="str">
        <f t="shared" si="7"/>
        <v>Carta N°  3693/2022-O´Higgins</v>
      </c>
      <c r="I208" s="2" t="s">
        <v>12</v>
      </c>
      <c r="J208" s="2" t="s">
        <v>183</v>
      </c>
      <c r="K208" s="71" t="s">
        <v>69</v>
      </c>
    </row>
    <row r="209" spans="1:11" x14ac:dyDescent="0.3">
      <c r="A209" s="70">
        <v>33097</v>
      </c>
      <c r="B209" s="2" t="str">
        <f t="shared" si="6"/>
        <v>33097-Los Lagos</v>
      </c>
      <c r="C209" s="2" t="s">
        <v>17</v>
      </c>
      <c r="D209" s="2" t="s">
        <v>18</v>
      </c>
      <c r="E209" s="3">
        <v>44907</v>
      </c>
      <c r="F209" s="3">
        <v>44914</v>
      </c>
      <c r="G209" s="2" t="s">
        <v>258</v>
      </c>
      <c r="H209" s="2" t="str">
        <f t="shared" si="7"/>
        <v>Carta N° 3150/2022-Los Lagos</v>
      </c>
      <c r="I209" s="2" t="s">
        <v>12</v>
      </c>
      <c r="J209" s="2" t="s">
        <v>183</v>
      </c>
      <c r="K209" s="71" t="s">
        <v>35</v>
      </c>
    </row>
    <row r="210" spans="1:11" x14ac:dyDescent="0.3">
      <c r="A210" s="70">
        <v>33719</v>
      </c>
      <c r="B210" s="2" t="str">
        <f t="shared" si="6"/>
        <v>33719-O´Higgins</v>
      </c>
      <c r="C210" s="2" t="s">
        <v>17</v>
      </c>
      <c r="D210" s="2" t="s">
        <v>18</v>
      </c>
      <c r="E210" s="3">
        <v>44911</v>
      </c>
      <c r="F210" s="3">
        <v>44923</v>
      </c>
      <c r="G210" s="2" t="s">
        <v>259</v>
      </c>
      <c r="H210" s="2" t="str">
        <f t="shared" si="7"/>
        <v>Carta N° 3682/2022-O´Higgins</v>
      </c>
      <c r="I210" s="2" t="s">
        <v>12</v>
      </c>
      <c r="J210" s="2" t="s">
        <v>183</v>
      </c>
      <c r="K210" s="71" t="s">
        <v>69</v>
      </c>
    </row>
    <row r="211" spans="1:11" x14ac:dyDescent="0.3">
      <c r="A211" s="70">
        <v>34040</v>
      </c>
      <c r="B211" s="2" t="str">
        <f t="shared" si="6"/>
        <v>34040-Biobío</v>
      </c>
      <c r="C211" s="2" t="s">
        <v>17</v>
      </c>
      <c r="D211" s="2" t="s">
        <v>18</v>
      </c>
      <c r="E211" s="3">
        <v>44914</v>
      </c>
      <c r="F211" s="3">
        <v>44921</v>
      </c>
      <c r="G211" s="2" t="s">
        <v>260</v>
      </c>
      <c r="H211" s="2" t="str">
        <f t="shared" si="7"/>
        <v>Carta N° 1991/2022-Biobío</v>
      </c>
      <c r="I211" s="2" t="s">
        <v>12</v>
      </c>
      <c r="J211" s="2" t="s">
        <v>183</v>
      </c>
      <c r="K211" s="71" t="s">
        <v>60</v>
      </c>
    </row>
    <row r="212" spans="1:11" x14ac:dyDescent="0.3">
      <c r="A212" s="70">
        <v>12185</v>
      </c>
      <c r="B212" s="2" t="str">
        <f t="shared" si="6"/>
        <v>12185-Maule</v>
      </c>
      <c r="C212" s="2" t="s">
        <v>143</v>
      </c>
      <c r="D212" s="2" t="s">
        <v>21</v>
      </c>
      <c r="E212" s="3">
        <v>44914</v>
      </c>
      <c r="F212" s="3">
        <v>44922</v>
      </c>
      <c r="G212" s="2" t="s">
        <v>261</v>
      </c>
      <c r="H212" s="2" t="str">
        <f t="shared" si="7"/>
        <v>Carta N° 2425/2022 -Maule</v>
      </c>
      <c r="I212" s="2" t="s">
        <v>12</v>
      </c>
      <c r="J212" s="2" t="s">
        <v>183</v>
      </c>
      <c r="K212" s="71" t="s">
        <v>37</v>
      </c>
    </row>
    <row r="213" spans="1:11" x14ac:dyDescent="0.3">
      <c r="A213" s="70">
        <v>15228</v>
      </c>
      <c r="B213" s="2" t="str">
        <f t="shared" si="6"/>
        <v>15228-Los Lagos</v>
      </c>
      <c r="C213" s="2" t="s">
        <v>17</v>
      </c>
      <c r="D213" s="2" t="s">
        <v>18</v>
      </c>
      <c r="E213" s="3">
        <v>44914</v>
      </c>
      <c r="F213" s="3">
        <v>44924</v>
      </c>
      <c r="G213" s="2" t="s">
        <v>321</v>
      </c>
      <c r="H213" s="2" t="str">
        <f t="shared" si="7"/>
        <v>Carta N° 3240/2022-Los Lagos</v>
      </c>
      <c r="I213" s="2" t="s">
        <v>12</v>
      </c>
      <c r="J213" s="2" t="s">
        <v>183</v>
      </c>
      <c r="K213" s="71" t="s">
        <v>35</v>
      </c>
    </row>
    <row r="214" spans="1:11" x14ac:dyDescent="0.3">
      <c r="A214" s="70">
        <v>12873</v>
      </c>
      <c r="B214" s="2" t="str">
        <f t="shared" si="6"/>
        <v>12873-Los Ríos</v>
      </c>
      <c r="C214" s="2" t="s">
        <v>17</v>
      </c>
      <c r="D214" s="2" t="s">
        <v>18</v>
      </c>
      <c r="E214" s="3">
        <v>44916</v>
      </c>
      <c r="F214" s="3">
        <v>44923</v>
      </c>
      <c r="G214" s="2" t="s">
        <v>322</v>
      </c>
      <c r="H214" s="2" t="str">
        <f t="shared" si="7"/>
        <v>Carta N° 2252/2022-Los Ríos</v>
      </c>
      <c r="I214" s="2" t="s">
        <v>12</v>
      </c>
      <c r="J214" s="2" t="s">
        <v>183</v>
      </c>
      <c r="K214" s="71" t="s">
        <v>33</v>
      </c>
    </row>
    <row r="215" spans="1:11" x14ac:dyDescent="0.3">
      <c r="A215" s="70">
        <v>5216</v>
      </c>
      <c r="B215" s="2" t="str">
        <f t="shared" si="6"/>
        <v>5216-Tarapacá</v>
      </c>
      <c r="C215" s="2" t="s">
        <v>9</v>
      </c>
      <c r="D215" s="2" t="s">
        <v>21</v>
      </c>
      <c r="E215" s="3">
        <v>44917</v>
      </c>
      <c r="F215" s="3">
        <v>44922</v>
      </c>
      <c r="G215" s="2" t="s">
        <v>262</v>
      </c>
      <c r="H215" s="2" t="str">
        <f t="shared" si="7"/>
        <v>Carta N° 461/2022-Tarapacá</v>
      </c>
      <c r="I215" s="2" t="s">
        <v>12</v>
      </c>
      <c r="J215" s="2" t="s">
        <v>183</v>
      </c>
      <c r="K215" s="71" t="s">
        <v>149</v>
      </c>
    </row>
    <row r="216" spans="1:11" x14ac:dyDescent="0.3">
      <c r="A216" s="70">
        <v>34232</v>
      </c>
      <c r="B216" s="2" t="str">
        <f t="shared" si="6"/>
        <v>34232-Biobío</v>
      </c>
      <c r="C216" s="2" t="s">
        <v>17</v>
      </c>
      <c r="D216" s="2" t="s">
        <v>18</v>
      </c>
      <c r="E216" s="3">
        <v>44917</v>
      </c>
      <c r="F216" s="3">
        <v>44924</v>
      </c>
      <c r="G216" s="2" t="s">
        <v>323</v>
      </c>
      <c r="H216" s="2" t="str">
        <f t="shared" si="7"/>
        <v>Carta N° 2035/2022-Biobío</v>
      </c>
      <c r="I216" s="2" t="s">
        <v>12</v>
      </c>
      <c r="J216" s="2" t="s">
        <v>183</v>
      </c>
      <c r="K216" s="71" t="s">
        <v>60</v>
      </c>
    </row>
    <row r="217" spans="1:11" x14ac:dyDescent="0.3">
      <c r="A217" s="70">
        <v>34413</v>
      </c>
      <c r="B217" s="2" t="str">
        <f t="shared" si="6"/>
        <v>34413-Maule</v>
      </c>
      <c r="C217" s="2" t="s">
        <v>143</v>
      </c>
      <c r="D217" s="2" t="s">
        <v>18</v>
      </c>
      <c r="E217" s="3">
        <v>44921</v>
      </c>
      <c r="F217" s="3">
        <v>44924</v>
      </c>
      <c r="G217" s="2" t="s">
        <v>324</v>
      </c>
      <c r="H217" s="2" t="str">
        <f t="shared" si="7"/>
        <v>Carta N° 2430/2022-Maule</v>
      </c>
      <c r="I217" s="2" t="s">
        <v>12</v>
      </c>
      <c r="J217" s="2" t="s">
        <v>183</v>
      </c>
      <c r="K217" s="71" t="s">
        <v>37</v>
      </c>
    </row>
    <row r="218" spans="1:11" x14ac:dyDescent="0.3">
      <c r="A218" s="70">
        <v>34454</v>
      </c>
      <c r="B218" s="2" t="str">
        <f t="shared" si="6"/>
        <v>34454-Atacama</v>
      </c>
      <c r="C218" s="2" t="s">
        <v>26</v>
      </c>
      <c r="D218" s="2" t="s">
        <v>10</v>
      </c>
      <c r="E218" s="3">
        <v>44921</v>
      </c>
      <c r="F218" s="3">
        <v>44925</v>
      </c>
      <c r="G218" s="2" t="s">
        <v>263</v>
      </c>
      <c r="H218" s="2" t="str">
        <f t="shared" si="7"/>
        <v>Carta N° 368/2022-Atacama</v>
      </c>
      <c r="I218" s="2" t="s">
        <v>12</v>
      </c>
      <c r="J218" s="2" t="s">
        <v>183</v>
      </c>
      <c r="K218" s="71" t="s">
        <v>116</v>
      </c>
    </row>
    <row r="219" spans="1:11" x14ac:dyDescent="0.3">
      <c r="A219" s="70">
        <v>13024</v>
      </c>
      <c r="B219" s="2" t="str">
        <f t="shared" si="6"/>
        <v>13024-Los Ríos</v>
      </c>
      <c r="C219" s="2" t="s">
        <v>9</v>
      </c>
      <c r="D219" s="2" t="s">
        <v>18</v>
      </c>
      <c r="E219" s="3">
        <v>44921</v>
      </c>
      <c r="F219" s="3">
        <v>44923</v>
      </c>
      <c r="G219" s="2" t="s">
        <v>325</v>
      </c>
      <c r="H219" s="2" t="str">
        <f t="shared" si="7"/>
        <v>Carta N° 2253/2022-Los Ríos</v>
      </c>
      <c r="I219" s="2" t="s">
        <v>12</v>
      </c>
      <c r="J219" s="2" t="s">
        <v>183</v>
      </c>
      <c r="K219" s="71" t="s">
        <v>33</v>
      </c>
    </row>
    <row r="220" spans="1:11" x14ac:dyDescent="0.3">
      <c r="A220" s="70">
        <v>34543</v>
      </c>
      <c r="B220" s="2" t="str">
        <f t="shared" si="6"/>
        <v>34543-Los Lagos</v>
      </c>
      <c r="C220" s="2" t="s">
        <v>17</v>
      </c>
      <c r="D220" s="2" t="s">
        <v>18</v>
      </c>
      <c r="E220" s="3">
        <v>44922</v>
      </c>
      <c r="F220" s="3">
        <v>44924</v>
      </c>
      <c r="G220" s="2" t="s">
        <v>264</v>
      </c>
      <c r="H220" s="2" t="str">
        <f t="shared" si="7"/>
        <v>Carta N° 3239/2022-Los Lagos</v>
      </c>
      <c r="I220" s="2" t="s">
        <v>12</v>
      </c>
      <c r="J220" s="2" t="s">
        <v>183</v>
      </c>
      <c r="K220" s="71" t="s">
        <v>35</v>
      </c>
    </row>
    <row r="221" spans="1:11" ht="15" thickBot="1" x14ac:dyDescent="0.35">
      <c r="A221" s="72">
        <v>12507</v>
      </c>
      <c r="B221" s="73" t="str">
        <f t="shared" si="6"/>
        <v>12507-Maule</v>
      </c>
      <c r="C221" s="73" t="s">
        <v>79</v>
      </c>
      <c r="D221" s="73" t="s">
        <v>40</v>
      </c>
      <c r="E221" s="74">
        <v>44924</v>
      </c>
      <c r="F221" s="74">
        <v>44925</v>
      </c>
      <c r="G221" s="73" t="s">
        <v>265</v>
      </c>
      <c r="H221" s="73" t="str">
        <f t="shared" si="7"/>
        <v>Carta N° 2477/2022-Maule</v>
      </c>
      <c r="I221" s="73" t="s">
        <v>12</v>
      </c>
      <c r="J221" s="73" t="s">
        <v>183</v>
      </c>
      <c r="K221" s="75" t="s">
        <v>37</v>
      </c>
    </row>
  </sheetData>
  <autoFilter ref="A1:L221" xr:uid="{379FBB94-B68F-4528-AEAD-14E8B9F20091}"/>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E8032385-A34F-41D2-8937-1C2E589043A0}">
          <x14:formula1>
            <xm:f>Listas!$B$5:$B$17</xm:f>
          </x14:formula1>
          <xm:sqref>C2:C221</xm:sqref>
        </x14:dataValidation>
        <x14:dataValidation type="list" allowBlank="1" showInputMessage="1" showErrorMessage="1" xr:uid="{E8156C83-0B44-4F9F-AE57-B1C500C0C492}">
          <x14:formula1>
            <xm:f>Listas!$D$5:$D$12</xm:f>
          </x14:formula1>
          <xm:sqref>D2:D221</xm:sqref>
        </x14:dataValidation>
        <x14:dataValidation type="list" allowBlank="1" showInputMessage="1" showErrorMessage="1" xr:uid="{942BDF4A-05F6-415E-83E1-7A48FBC45D18}">
          <x14:formula1>
            <xm:f>Listas!$F$5:$F$11</xm:f>
          </x14:formula1>
          <xm:sqref>I2:I221</xm:sqref>
        </x14:dataValidation>
        <x14:dataValidation type="list" allowBlank="1" showInputMessage="1" showErrorMessage="1" xr:uid="{B917D60F-0655-4F33-B60F-3F3F381B24EB}">
          <x14:formula1>
            <xm:f>Listas!$H$5:$H$8</xm:f>
          </x14:formula1>
          <xm:sqref>J2:J221</xm:sqref>
        </x14:dataValidation>
        <x14:dataValidation type="list" allowBlank="1" showInputMessage="1" showErrorMessage="1" xr:uid="{A0ABDEA9-DECB-4E9B-B517-E18C0D17B554}">
          <x14:formula1>
            <xm:f>Listas!$J$5:$J$21</xm:f>
          </x14:formula1>
          <xm:sqref>K2:K221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ACDBD-C9BE-4112-8580-CBB537055ED5}">
  <sheetPr>
    <tabColor theme="4" tint="0.79998168889431442"/>
  </sheetPr>
  <dimension ref="B1:L63"/>
  <sheetViews>
    <sheetView zoomScale="80" zoomScaleNormal="80" workbookViewId="0">
      <selection activeCell="N56" sqref="N56"/>
    </sheetView>
  </sheetViews>
  <sheetFormatPr baseColWidth="10" defaultRowHeight="14.4" x14ac:dyDescent="0.3"/>
  <cols>
    <col min="1" max="1" width="4.5546875" style="1" customWidth="1"/>
    <col min="2" max="2" width="17.88671875" style="1" customWidth="1"/>
    <col min="3" max="3" width="47" style="1" customWidth="1"/>
    <col min="4" max="4" width="31.21875" style="1" customWidth="1"/>
    <col min="5" max="5" width="95.6640625" style="1" customWidth="1"/>
    <col min="6" max="12" width="4.77734375" style="1" customWidth="1"/>
    <col min="13" max="16384" width="11.5546875" style="1"/>
  </cols>
  <sheetData>
    <row r="1" spans="2:12" ht="15" thickBot="1" x14ac:dyDescent="0.35"/>
    <row r="2" spans="2:12" ht="21.6" thickBot="1" x14ac:dyDescent="0.35">
      <c r="B2" s="61" t="s">
        <v>266</v>
      </c>
      <c r="C2" s="62"/>
      <c r="D2" s="62"/>
      <c r="E2" s="63"/>
      <c r="F2" s="12"/>
      <c r="G2" s="12"/>
      <c r="H2" s="12"/>
      <c r="I2" s="12"/>
      <c r="J2" s="12"/>
      <c r="K2" s="12"/>
      <c r="L2" s="12"/>
    </row>
    <row r="3" spans="2:12" ht="15" thickBot="1" x14ac:dyDescent="0.35">
      <c r="C3" s="6"/>
      <c r="D3" s="6"/>
      <c r="E3" s="6"/>
    </row>
    <row r="4" spans="2:12" ht="15" thickBot="1" x14ac:dyDescent="0.35">
      <c r="B4" s="14" t="s">
        <v>290</v>
      </c>
      <c r="C4" s="14" t="s">
        <v>267</v>
      </c>
      <c r="D4" s="15" t="s">
        <v>349</v>
      </c>
      <c r="E4" s="16" t="s">
        <v>268</v>
      </c>
    </row>
    <row r="5" spans="2:12" x14ac:dyDescent="0.3">
      <c r="B5" s="45" t="s">
        <v>269</v>
      </c>
      <c r="C5" s="46" t="s">
        <v>0</v>
      </c>
      <c r="D5" s="46" t="s">
        <v>46</v>
      </c>
      <c r="E5" s="47" t="s">
        <v>46</v>
      </c>
    </row>
    <row r="6" spans="2:12" ht="207" customHeight="1" x14ac:dyDescent="0.3">
      <c r="B6" s="48" t="s">
        <v>270</v>
      </c>
      <c r="C6" s="7" t="s">
        <v>316</v>
      </c>
      <c r="D6" s="38" t="s">
        <v>271</v>
      </c>
      <c r="E6" s="49" t="s">
        <v>326</v>
      </c>
    </row>
    <row r="7" spans="2:12" x14ac:dyDescent="0.3">
      <c r="B7" s="50" t="s">
        <v>272</v>
      </c>
      <c r="C7" s="39" t="s">
        <v>273</v>
      </c>
      <c r="D7" s="39" t="s">
        <v>274</v>
      </c>
      <c r="E7" s="51" t="s">
        <v>275</v>
      </c>
    </row>
    <row r="8" spans="2:12" ht="28.8" x14ac:dyDescent="0.3">
      <c r="B8" s="64" t="s">
        <v>327</v>
      </c>
      <c r="C8" s="40" t="s">
        <v>9</v>
      </c>
      <c r="D8" s="8" t="s">
        <v>46</v>
      </c>
      <c r="E8" s="65" t="s">
        <v>276</v>
      </c>
    </row>
    <row r="9" spans="2:12" ht="28.8" x14ac:dyDescent="0.3">
      <c r="B9" s="64"/>
      <c r="C9" s="41" t="s">
        <v>26</v>
      </c>
      <c r="D9" s="7" t="s">
        <v>46</v>
      </c>
      <c r="E9" s="65"/>
    </row>
    <row r="10" spans="2:12" ht="28.8" x14ac:dyDescent="0.3">
      <c r="B10" s="64"/>
      <c r="C10" s="41" t="s">
        <v>17</v>
      </c>
      <c r="D10" s="7" t="s">
        <v>46</v>
      </c>
      <c r="E10" s="65"/>
    </row>
    <row r="11" spans="2:12" ht="43.2" x14ac:dyDescent="0.3">
      <c r="B11" s="64"/>
      <c r="C11" s="41" t="s">
        <v>249</v>
      </c>
      <c r="D11" s="7" t="s">
        <v>46</v>
      </c>
      <c r="E11" s="65"/>
    </row>
    <row r="12" spans="2:12" x14ac:dyDescent="0.3">
      <c r="B12" s="64"/>
      <c r="C12" s="41" t="s">
        <v>31</v>
      </c>
      <c r="D12" s="7" t="s">
        <v>46</v>
      </c>
      <c r="E12" s="65"/>
    </row>
    <row r="13" spans="2:12" x14ac:dyDescent="0.3">
      <c r="B13" s="64"/>
      <c r="C13" s="41" t="s">
        <v>23</v>
      </c>
      <c r="D13" s="7" t="s">
        <v>46</v>
      </c>
      <c r="E13" s="65"/>
    </row>
    <row r="14" spans="2:12" ht="28.8" x14ac:dyDescent="0.3">
      <c r="B14" s="64"/>
      <c r="C14" s="41" t="s">
        <v>79</v>
      </c>
      <c r="D14" s="7" t="s">
        <v>46</v>
      </c>
      <c r="E14" s="65"/>
    </row>
    <row r="15" spans="2:12" x14ac:dyDescent="0.3">
      <c r="B15" s="64"/>
      <c r="C15" s="41" t="s">
        <v>277</v>
      </c>
      <c r="D15" s="7" t="s">
        <v>46</v>
      </c>
      <c r="E15" s="65"/>
    </row>
    <row r="16" spans="2:12" x14ac:dyDescent="0.3">
      <c r="B16" s="64"/>
      <c r="C16" s="41" t="s">
        <v>49</v>
      </c>
      <c r="D16" s="7" t="s">
        <v>46</v>
      </c>
      <c r="E16" s="65"/>
    </row>
    <row r="17" spans="2:5" x14ac:dyDescent="0.3">
      <c r="B17" s="64"/>
      <c r="C17" s="41" t="s">
        <v>143</v>
      </c>
      <c r="D17" s="7" t="s">
        <v>46</v>
      </c>
      <c r="E17" s="65"/>
    </row>
    <row r="18" spans="2:5" ht="28.8" x14ac:dyDescent="0.3">
      <c r="B18" s="64"/>
      <c r="C18" s="41" t="s">
        <v>51</v>
      </c>
      <c r="D18" s="7" t="s">
        <v>46</v>
      </c>
      <c r="E18" s="65"/>
    </row>
    <row r="19" spans="2:5" ht="28.8" x14ac:dyDescent="0.3">
      <c r="B19" s="64"/>
      <c r="C19" s="41" t="s">
        <v>106</v>
      </c>
      <c r="D19" s="7" t="s">
        <v>46</v>
      </c>
      <c r="E19" s="65"/>
    </row>
    <row r="20" spans="2:5" x14ac:dyDescent="0.3">
      <c r="B20" s="64"/>
      <c r="C20" s="42" t="s">
        <v>45</v>
      </c>
      <c r="D20" s="9" t="s">
        <v>46</v>
      </c>
      <c r="E20" s="65"/>
    </row>
    <row r="21" spans="2:5" ht="28.8" x14ac:dyDescent="0.3">
      <c r="B21" s="50" t="s">
        <v>278</v>
      </c>
      <c r="C21" s="39" t="s">
        <v>2</v>
      </c>
      <c r="D21" s="39" t="s">
        <v>280</v>
      </c>
      <c r="E21" s="51" t="s">
        <v>328</v>
      </c>
    </row>
    <row r="22" spans="2:5" x14ac:dyDescent="0.3">
      <c r="B22" s="64" t="s">
        <v>330</v>
      </c>
      <c r="C22" s="8" t="s">
        <v>21</v>
      </c>
      <c r="D22" s="8" t="s">
        <v>281</v>
      </c>
      <c r="E22" s="66" t="s">
        <v>329</v>
      </c>
    </row>
    <row r="23" spans="2:5" x14ac:dyDescent="0.3">
      <c r="B23" s="64"/>
      <c r="C23" s="7" t="s">
        <v>40</v>
      </c>
      <c r="D23" s="7" t="s">
        <v>282</v>
      </c>
      <c r="E23" s="66"/>
    </row>
    <row r="24" spans="2:5" x14ac:dyDescent="0.3">
      <c r="B24" s="64"/>
      <c r="C24" s="7" t="s">
        <v>18</v>
      </c>
      <c r="D24" s="7" t="s">
        <v>281</v>
      </c>
      <c r="E24" s="66"/>
    </row>
    <row r="25" spans="2:5" x14ac:dyDescent="0.3">
      <c r="B25" s="64"/>
      <c r="C25" s="7" t="s">
        <v>10</v>
      </c>
      <c r="D25" s="7" t="s">
        <v>282</v>
      </c>
      <c r="E25" s="66"/>
    </row>
    <row r="26" spans="2:5" x14ac:dyDescent="0.3">
      <c r="B26" s="64"/>
      <c r="C26" s="7" t="s">
        <v>233</v>
      </c>
      <c r="D26" s="7" t="s">
        <v>282</v>
      </c>
      <c r="E26" s="66"/>
    </row>
    <row r="27" spans="2:5" x14ac:dyDescent="0.3">
      <c r="B27" s="64"/>
      <c r="C27" s="7" t="s">
        <v>27</v>
      </c>
      <c r="D27" s="7" t="s">
        <v>281</v>
      </c>
      <c r="E27" s="66"/>
    </row>
    <row r="28" spans="2:5" x14ac:dyDescent="0.3">
      <c r="B28" s="64"/>
      <c r="C28" s="7" t="s">
        <v>251</v>
      </c>
      <c r="D28" s="7" t="s">
        <v>281</v>
      </c>
      <c r="E28" s="66"/>
    </row>
    <row r="29" spans="2:5" x14ac:dyDescent="0.3">
      <c r="B29" s="64"/>
      <c r="C29" s="10" t="s">
        <v>29</v>
      </c>
      <c r="D29" s="9" t="s">
        <v>283</v>
      </c>
      <c r="E29" s="66"/>
    </row>
    <row r="30" spans="2:5" ht="57.6" x14ac:dyDescent="0.3">
      <c r="B30" s="50" t="s">
        <v>279</v>
      </c>
      <c r="C30" s="39" t="s">
        <v>3</v>
      </c>
      <c r="D30" s="39" t="s">
        <v>350</v>
      </c>
      <c r="E30" s="53" t="s">
        <v>331</v>
      </c>
    </row>
    <row r="31" spans="2:5" ht="28.8" x14ac:dyDescent="0.3">
      <c r="B31" s="52" t="s">
        <v>284</v>
      </c>
      <c r="C31" s="11" t="s">
        <v>4</v>
      </c>
      <c r="D31" s="11" t="s">
        <v>286</v>
      </c>
      <c r="E31" s="54" t="s">
        <v>332</v>
      </c>
    </row>
    <row r="32" spans="2:5" ht="28.8" x14ac:dyDescent="0.3">
      <c r="B32" s="50" t="s">
        <v>285</v>
      </c>
      <c r="C32" s="39" t="s">
        <v>5</v>
      </c>
      <c r="D32" s="39" t="s">
        <v>46</v>
      </c>
      <c r="E32" s="53" t="s">
        <v>334</v>
      </c>
    </row>
    <row r="33" spans="2:12" ht="57.6" x14ac:dyDescent="0.3">
      <c r="B33" s="50" t="s">
        <v>333</v>
      </c>
      <c r="C33" s="39" t="s">
        <v>6</v>
      </c>
      <c r="D33" s="43" t="s">
        <v>287</v>
      </c>
      <c r="E33" s="53" t="s">
        <v>335</v>
      </c>
    </row>
    <row r="34" spans="2:12" ht="158.4" x14ac:dyDescent="0.3">
      <c r="B34" s="55" t="s">
        <v>336</v>
      </c>
      <c r="C34" s="44" t="s">
        <v>312</v>
      </c>
      <c r="D34" s="11" t="s">
        <v>288</v>
      </c>
      <c r="E34" s="56" t="s">
        <v>337</v>
      </c>
    </row>
    <row r="35" spans="2:12" ht="57.6" x14ac:dyDescent="0.3">
      <c r="B35" s="50" t="s">
        <v>338</v>
      </c>
      <c r="C35" s="39" t="s">
        <v>7</v>
      </c>
      <c r="D35" s="39" t="s">
        <v>46</v>
      </c>
      <c r="E35" s="53" t="s">
        <v>339</v>
      </c>
    </row>
    <row r="36" spans="2:12" ht="58.2" thickBot="1" x14ac:dyDescent="0.35">
      <c r="B36" s="57" t="s">
        <v>340</v>
      </c>
      <c r="C36" s="58" t="s">
        <v>8</v>
      </c>
      <c r="D36" s="58" t="s">
        <v>46</v>
      </c>
      <c r="E36" s="59" t="s">
        <v>341</v>
      </c>
    </row>
    <row r="37" spans="2:12" x14ac:dyDescent="0.3">
      <c r="B37" s="13"/>
      <c r="C37" s="13"/>
      <c r="D37" s="13"/>
      <c r="E37" s="5"/>
    </row>
    <row r="38" spans="2:12" ht="15" thickBot="1" x14ac:dyDescent="0.35">
      <c r="B38" s="13"/>
      <c r="C38" s="13"/>
      <c r="D38" s="13"/>
      <c r="E38" s="5"/>
    </row>
    <row r="39" spans="2:12" ht="18.600000000000001" thickBot="1" x14ac:dyDescent="0.35">
      <c r="B39" s="97" t="s">
        <v>343</v>
      </c>
      <c r="C39" s="98"/>
      <c r="D39" s="98"/>
      <c r="E39" s="98"/>
      <c r="F39" s="98"/>
      <c r="G39" s="98"/>
      <c r="H39" s="98"/>
      <c r="I39" s="98"/>
      <c r="J39" s="98"/>
      <c r="K39" s="98"/>
      <c r="L39" s="99"/>
    </row>
    <row r="40" spans="2:12" x14ac:dyDescent="0.3">
      <c r="B40" s="89" t="s">
        <v>342</v>
      </c>
      <c r="C40" s="90"/>
      <c r="D40" s="90"/>
      <c r="E40" s="90"/>
      <c r="F40" s="90"/>
      <c r="G40" s="90"/>
      <c r="H40" s="90"/>
      <c r="I40" s="90"/>
      <c r="J40" s="90"/>
      <c r="K40" s="90"/>
      <c r="L40" s="91"/>
    </row>
    <row r="41" spans="2:12" x14ac:dyDescent="0.3">
      <c r="B41" s="95"/>
      <c r="C41" s="60"/>
      <c r="D41" s="60"/>
      <c r="E41" s="60"/>
      <c r="F41" s="60"/>
      <c r="G41" s="60"/>
      <c r="H41" s="60"/>
      <c r="I41" s="60"/>
      <c r="J41" s="60"/>
      <c r="K41" s="60"/>
      <c r="L41" s="96"/>
    </row>
    <row r="42" spans="2:12" x14ac:dyDescent="0.3">
      <c r="B42" s="95"/>
      <c r="C42" s="60"/>
      <c r="D42" s="60"/>
      <c r="E42" s="60"/>
      <c r="F42" s="60"/>
      <c r="G42" s="60"/>
      <c r="H42" s="60"/>
      <c r="I42" s="60"/>
      <c r="J42" s="60"/>
      <c r="K42" s="60"/>
      <c r="L42" s="96"/>
    </row>
    <row r="43" spans="2:12" x14ac:dyDescent="0.3">
      <c r="B43" s="95"/>
      <c r="C43" s="60"/>
      <c r="D43" s="60"/>
      <c r="E43" s="60"/>
      <c r="F43" s="60"/>
      <c r="G43" s="60"/>
      <c r="H43" s="60"/>
      <c r="I43" s="60"/>
      <c r="J43" s="60"/>
      <c r="K43" s="60"/>
      <c r="L43" s="96"/>
    </row>
    <row r="44" spans="2:12" x14ac:dyDescent="0.3">
      <c r="B44" s="95"/>
      <c r="C44" s="60"/>
      <c r="D44" s="60"/>
      <c r="E44" s="60"/>
      <c r="F44" s="60"/>
      <c r="G44" s="60"/>
      <c r="H44" s="60"/>
      <c r="I44" s="60"/>
      <c r="J44" s="60"/>
      <c r="K44" s="60"/>
      <c r="L44" s="96"/>
    </row>
    <row r="45" spans="2:12" x14ac:dyDescent="0.3">
      <c r="B45" s="95"/>
      <c r="C45" s="60"/>
      <c r="D45" s="60"/>
      <c r="E45" s="60"/>
      <c r="F45" s="60"/>
      <c r="G45" s="60"/>
      <c r="H45" s="60"/>
      <c r="I45" s="60"/>
      <c r="J45" s="60"/>
      <c r="K45" s="60"/>
      <c r="L45" s="96"/>
    </row>
    <row r="46" spans="2:12" x14ac:dyDescent="0.3">
      <c r="B46" s="95"/>
      <c r="C46" s="60"/>
      <c r="D46" s="60"/>
      <c r="E46" s="60"/>
      <c r="F46" s="60"/>
      <c r="G46" s="60"/>
      <c r="H46" s="60"/>
      <c r="I46" s="60"/>
      <c r="J46" s="60"/>
      <c r="K46" s="60"/>
      <c r="L46" s="96"/>
    </row>
    <row r="47" spans="2:12" x14ac:dyDescent="0.3">
      <c r="B47" s="95"/>
      <c r="C47" s="60"/>
      <c r="D47" s="60"/>
      <c r="E47" s="60"/>
      <c r="F47" s="60"/>
      <c r="G47" s="60"/>
      <c r="H47" s="60"/>
      <c r="I47" s="60"/>
      <c r="J47" s="60"/>
      <c r="K47" s="60"/>
      <c r="L47" s="96"/>
    </row>
    <row r="48" spans="2:12" x14ac:dyDescent="0.3">
      <c r="B48" s="95"/>
      <c r="C48" s="60"/>
      <c r="D48" s="60"/>
      <c r="E48" s="60"/>
      <c r="F48" s="60"/>
      <c r="G48" s="60"/>
      <c r="H48" s="60"/>
      <c r="I48" s="60"/>
      <c r="J48" s="60"/>
      <c r="K48" s="60"/>
      <c r="L48" s="96"/>
    </row>
    <row r="49" spans="2:12" ht="15" thickBot="1" x14ac:dyDescent="0.35">
      <c r="B49" s="92"/>
      <c r="C49" s="93"/>
      <c r="D49" s="93"/>
      <c r="E49" s="93"/>
      <c r="F49" s="93"/>
      <c r="G49" s="93"/>
      <c r="H49" s="93"/>
      <c r="I49" s="93"/>
      <c r="J49" s="93"/>
      <c r="K49" s="93"/>
      <c r="L49" s="94"/>
    </row>
    <row r="50" spans="2:12" ht="15" thickBot="1" x14ac:dyDescent="0.35"/>
    <row r="51" spans="2:12" ht="18.600000000000001" thickBot="1" x14ac:dyDescent="0.35">
      <c r="B51" s="97" t="s">
        <v>344</v>
      </c>
      <c r="C51" s="98"/>
      <c r="D51" s="98"/>
      <c r="E51" s="98"/>
      <c r="F51" s="98"/>
      <c r="G51" s="98"/>
      <c r="H51" s="98"/>
      <c r="I51" s="98"/>
      <c r="J51" s="98"/>
      <c r="K51" s="98"/>
      <c r="L51" s="99"/>
    </row>
    <row r="52" spans="2:12" x14ac:dyDescent="0.3">
      <c r="B52" s="89" t="s">
        <v>289</v>
      </c>
      <c r="C52" s="90"/>
      <c r="D52" s="90"/>
      <c r="E52" s="90"/>
      <c r="F52" s="90"/>
      <c r="G52" s="90"/>
      <c r="H52" s="90"/>
      <c r="I52" s="90"/>
      <c r="J52" s="90"/>
      <c r="K52" s="90"/>
      <c r="L52" s="91"/>
    </row>
    <row r="53" spans="2:12" ht="15" thickBot="1" x14ac:dyDescent="0.35">
      <c r="B53" s="92"/>
      <c r="C53" s="93"/>
      <c r="D53" s="93"/>
      <c r="E53" s="93"/>
      <c r="F53" s="93"/>
      <c r="G53" s="93"/>
      <c r="H53" s="93"/>
      <c r="I53" s="93"/>
      <c r="J53" s="93"/>
      <c r="K53" s="93"/>
      <c r="L53" s="94"/>
    </row>
    <row r="54" spans="2:12" ht="15" thickBot="1" x14ac:dyDescent="0.35"/>
    <row r="55" spans="2:12" ht="18.600000000000001" thickBot="1" x14ac:dyDescent="0.35">
      <c r="B55" s="97" t="s">
        <v>345</v>
      </c>
      <c r="C55" s="98"/>
      <c r="D55" s="98"/>
      <c r="E55" s="98"/>
      <c r="F55" s="98"/>
      <c r="G55" s="98"/>
      <c r="H55" s="98"/>
      <c r="I55" s="98"/>
      <c r="J55" s="98"/>
      <c r="K55" s="98"/>
      <c r="L55" s="99"/>
    </row>
    <row r="56" spans="2:12" ht="409.2" customHeight="1" x14ac:dyDescent="0.3">
      <c r="B56" s="106" t="s">
        <v>351</v>
      </c>
      <c r="C56" s="107"/>
      <c r="D56" s="107"/>
      <c r="E56" s="107"/>
      <c r="F56" s="107"/>
      <c r="G56" s="107"/>
      <c r="H56" s="107"/>
      <c r="I56" s="107"/>
      <c r="J56" s="107"/>
      <c r="K56" s="107"/>
      <c r="L56" s="108"/>
    </row>
    <row r="57" spans="2:12" ht="15" thickBot="1" x14ac:dyDescent="0.35"/>
    <row r="58" spans="2:12" ht="18.600000000000001" thickBot="1" x14ac:dyDescent="0.35">
      <c r="B58" s="97" t="s">
        <v>346</v>
      </c>
      <c r="C58" s="98"/>
      <c r="D58" s="98"/>
      <c r="E58" s="98"/>
      <c r="F58" s="98"/>
      <c r="G58" s="98"/>
      <c r="H58" s="98"/>
      <c r="I58" s="98"/>
      <c r="J58" s="98"/>
      <c r="K58" s="98"/>
      <c r="L58" s="99"/>
    </row>
    <row r="59" spans="2:12" ht="409.6" customHeight="1" x14ac:dyDescent="0.3">
      <c r="B59" s="84" t="s">
        <v>352</v>
      </c>
      <c r="C59" s="83"/>
      <c r="D59" s="83"/>
      <c r="E59" s="83"/>
      <c r="F59" s="83"/>
      <c r="G59" s="83"/>
      <c r="H59" s="83"/>
      <c r="I59" s="83"/>
      <c r="J59" s="83"/>
      <c r="K59" s="83"/>
      <c r="L59" s="85"/>
    </row>
    <row r="60" spans="2:12" ht="51.6" customHeight="1" thickBot="1" x14ac:dyDescent="0.35">
      <c r="B60" s="86"/>
      <c r="C60" s="87"/>
      <c r="D60" s="87"/>
      <c r="E60" s="87"/>
      <c r="F60" s="87"/>
      <c r="G60" s="87"/>
      <c r="H60" s="87"/>
      <c r="I60" s="87"/>
      <c r="J60" s="87"/>
      <c r="K60" s="87"/>
      <c r="L60" s="88"/>
    </row>
    <row r="61" spans="2:12" ht="15" thickBot="1" x14ac:dyDescent="0.35"/>
    <row r="62" spans="2:12" ht="18.600000000000001" thickBot="1" x14ac:dyDescent="0.35">
      <c r="B62" s="97" t="s">
        <v>353</v>
      </c>
      <c r="C62" s="98"/>
      <c r="D62" s="98"/>
      <c r="E62" s="98"/>
      <c r="F62" s="98"/>
      <c r="G62" s="98"/>
      <c r="H62" s="98"/>
      <c r="I62" s="98"/>
      <c r="J62" s="98"/>
      <c r="K62" s="98"/>
      <c r="L62" s="99"/>
    </row>
    <row r="63" spans="2:12" ht="48" customHeight="1" thickBot="1" x14ac:dyDescent="0.35">
      <c r="B63" s="109" t="s">
        <v>347</v>
      </c>
      <c r="C63" s="110"/>
      <c r="D63" s="110"/>
      <c r="E63" s="110"/>
      <c r="F63" s="110"/>
      <c r="G63" s="110"/>
      <c r="H63" s="110"/>
      <c r="I63" s="110"/>
      <c r="J63" s="110"/>
      <c r="K63" s="110"/>
      <c r="L63" s="111"/>
    </row>
  </sheetData>
  <mergeCells count="15">
    <mergeCell ref="B63:L63"/>
    <mergeCell ref="B62:L62"/>
    <mergeCell ref="B2:E2"/>
    <mergeCell ref="B8:B20"/>
    <mergeCell ref="E8:E20"/>
    <mergeCell ref="B22:B29"/>
    <mergeCell ref="E22:E29"/>
    <mergeCell ref="B39:L39"/>
    <mergeCell ref="B56:L56"/>
    <mergeCell ref="B59:L59"/>
    <mergeCell ref="B40:L49"/>
    <mergeCell ref="B51:L51"/>
    <mergeCell ref="B52:L53"/>
    <mergeCell ref="B55:L55"/>
    <mergeCell ref="B58:L5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4495B-A1C0-44E5-B825-A959D098BCB8}">
  <dimension ref="B1:J21"/>
  <sheetViews>
    <sheetView zoomScale="80" zoomScaleNormal="80" workbookViewId="0">
      <selection activeCell="D15" sqref="D15"/>
    </sheetView>
  </sheetViews>
  <sheetFormatPr baseColWidth="10" defaultRowHeight="14.4" x14ac:dyDescent="0.3"/>
  <cols>
    <col min="1" max="1" width="3.33203125" style="1" customWidth="1"/>
    <col min="2" max="2" width="69.6640625" style="1" customWidth="1"/>
    <col min="3" max="3" width="2.44140625" style="1" customWidth="1"/>
    <col min="4" max="4" width="47.44140625" style="1" customWidth="1"/>
    <col min="5" max="5" width="2.21875" style="1" customWidth="1"/>
    <col min="6" max="6" width="32.6640625" style="1" customWidth="1"/>
    <col min="7" max="7" width="2.109375" style="1" customWidth="1"/>
    <col min="8" max="8" width="34" style="1" customWidth="1"/>
    <col min="9" max="9" width="1.6640625" style="1" customWidth="1"/>
    <col min="10" max="10" width="52.44140625" style="1" customWidth="1"/>
    <col min="11" max="11" width="2" style="1" customWidth="1"/>
    <col min="12" max="16384" width="11.5546875" style="1"/>
  </cols>
  <sheetData>
    <row r="1" spans="2:10" ht="15" thickBot="1" x14ac:dyDescent="0.35"/>
    <row r="2" spans="2:10" ht="18.600000000000001" thickBot="1" x14ac:dyDescent="0.4">
      <c r="B2" s="67" t="s">
        <v>314</v>
      </c>
      <c r="C2" s="68"/>
      <c r="D2" s="68"/>
      <c r="E2" s="68"/>
      <c r="F2" s="68"/>
      <c r="G2" s="68"/>
      <c r="H2" s="68"/>
      <c r="I2" s="68"/>
      <c r="J2" s="69"/>
    </row>
    <row r="4" spans="2:10" ht="39" customHeight="1" x14ac:dyDescent="0.3">
      <c r="B4" s="4" t="s">
        <v>1</v>
      </c>
      <c r="D4" s="33" t="s">
        <v>2</v>
      </c>
      <c r="F4" s="33" t="s">
        <v>312</v>
      </c>
      <c r="H4" s="33" t="s">
        <v>7</v>
      </c>
      <c r="J4" s="33" t="s">
        <v>8</v>
      </c>
    </row>
    <row r="5" spans="2:10" ht="30" customHeight="1" x14ac:dyDescent="0.3">
      <c r="B5" s="34" t="s">
        <v>9</v>
      </c>
      <c r="D5" s="36" t="s">
        <v>21</v>
      </c>
      <c r="F5" s="35" t="s">
        <v>309</v>
      </c>
      <c r="H5" s="36" t="s">
        <v>25</v>
      </c>
      <c r="J5" s="37" t="s">
        <v>16</v>
      </c>
    </row>
    <row r="6" spans="2:10" ht="30" customHeight="1" x14ac:dyDescent="0.3">
      <c r="B6" s="34" t="s">
        <v>26</v>
      </c>
      <c r="D6" s="36" t="s">
        <v>40</v>
      </c>
      <c r="F6" s="35" t="s">
        <v>310</v>
      </c>
      <c r="H6" s="36" t="s">
        <v>13</v>
      </c>
      <c r="J6" s="37" t="s">
        <v>149</v>
      </c>
    </row>
    <row r="7" spans="2:10" ht="30" customHeight="1" x14ac:dyDescent="0.3">
      <c r="B7" s="34" t="s">
        <v>17</v>
      </c>
      <c r="D7" s="36" t="s">
        <v>18</v>
      </c>
      <c r="F7" s="35" t="s">
        <v>12</v>
      </c>
      <c r="H7" s="36" t="s">
        <v>230</v>
      </c>
      <c r="J7" s="37" t="s">
        <v>82</v>
      </c>
    </row>
    <row r="8" spans="2:10" ht="30" customHeight="1" x14ac:dyDescent="0.3">
      <c r="B8" s="34" t="s">
        <v>249</v>
      </c>
      <c r="D8" s="36" t="s">
        <v>10</v>
      </c>
      <c r="F8" s="35" t="s">
        <v>311</v>
      </c>
      <c r="H8" s="36" t="s">
        <v>183</v>
      </c>
      <c r="J8" s="37" t="s">
        <v>116</v>
      </c>
    </row>
    <row r="9" spans="2:10" ht="30" customHeight="1" x14ac:dyDescent="0.3">
      <c r="B9" s="34" t="s">
        <v>31</v>
      </c>
      <c r="D9" s="36" t="s">
        <v>233</v>
      </c>
      <c r="F9" s="35" t="s">
        <v>123</v>
      </c>
      <c r="J9" s="37" t="s">
        <v>184</v>
      </c>
    </row>
    <row r="10" spans="2:10" ht="30" customHeight="1" x14ac:dyDescent="0.3">
      <c r="B10" s="34" t="s">
        <v>23</v>
      </c>
      <c r="D10" s="36" t="s">
        <v>27</v>
      </c>
      <c r="F10" s="35" t="s">
        <v>315</v>
      </c>
      <c r="J10" s="37" t="s">
        <v>48</v>
      </c>
    </row>
    <row r="11" spans="2:10" ht="30" customHeight="1" x14ac:dyDescent="0.3">
      <c r="B11" s="34" t="s">
        <v>79</v>
      </c>
      <c r="D11" s="36" t="s">
        <v>111</v>
      </c>
      <c r="F11" s="35" t="s">
        <v>145</v>
      </c>
      <c r="J11" s="37" t="s">
        <v>14</v>
      </c>
    </row>
    <row r="12" spans="2:10" ht="30" customHeight="1" x14ac:dyDescent="0.3">
      <c r="B12" s="34" t="s">
        <v>277</v>
      </c>
      <c r="D12" s="36" t="s">
        <v>29</v>
      </c>
      <c r="J12" s="37" t="s">
        <v>69</v>
      </c>
    </row>
    <row r="13" spans="2:10" ht="30" customHeight="1" x14ac:dyDescent="0.3">
      <c r="B13" s="34" t="s">
        <v>49</v>
      </c>
      <c r="J13" s="37" t="s">
        <v>37</v>
      </c>
    </row>
    <row r="14" spans="2:10" ht="30" customHeight="1" x14ac:dyDescent="0.3">
      <c r="B14" s="34" t="s">
        <v>143</v>
      </c>
      <c r="J14" s="37" t="s">
        <v>20</v>
      </c>
    </row>
    <row r="15" spans="2:10" ht="30" customHeight="1" x14ac:dyDescent="0.3">
      <c r="B15" s="34" t="s">
        <v>51</v>
      </c>
      <c r="J15" s="37" t="s">
        <v>60</v>
      </c>
    </row>
    <row r="16" spans="2:10" ht="30" customHeight="1" x14ac:dyDescent="0.3">
      <c r="B16" s="34" t="s">
        <v>106</v>
      </c>
      <c r="J16" s="37" t="s">
        <v>42</v>
      </c>
    </row>
    <row r="17" spans="2:10" ht="30" customHeight="1" x14ac:dyDescent="0.3">
      <c r="B17" s="34" t="s">
        <v>45</v>
      </c>
      <c r="J17" s="37" t="s">
        <v>33</v>
      </c>
    </row>
    <row r="18" spans="2:10" x14ac:dyDescent="0.3">
      <c r="J18" s="37" t="s">
        <v>35</v>
      </c>
    </row>
    <row r="19" spans="2:10" x14ac:dyDescent="0.3">
      <c r="J19" s="37" t="s">
        <v>243</v>
      </c>
    </row>
    <row r="20" spans="2:10" x14ac:dyDescent="0.3">
      <c r="J20" s="37" t="s">
        <v>170</v>
      </c>
    </row>
    <row r="21" spans="2:10" x14ac:dyDescent="0.3">
      <c r="J21" s="37" t="s">
        <v>71</v>
      </c>
    </row>
  </sheetData>
  <mergeCells count="1">
    <mergeCell ref="B2:J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vt:lpstr>
      <vt:lpstr>Reclamos</vt:lpstr>
      <vt:lpstr>Tabla de homologación y notas</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SAG</dc:creator>
  <cp:lastModifiedBy>Juan David Chaucono Pilquian</cp:lastModifiedBy>
  <dcterms:created xsi:type="dcterms:W3CDTF">2023-01-04T12:13:58Z</dcterms:created>
  <dcterms:modified xsi:type="dcterms:W3CDTF">2023-01-05T00:23:18Z</dcterms:modified>
</cp:coreProperties>
</file>