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H:\indicadores mei\mei 2022\mei reclamos\ejercicio reclamos julio 2022\"/>
    </mc:Choice>
  </mc:AlternateContent>
  <xr:revisionPtr revIDLastSave="0" documentId="13_ncr:1_{C32E1A4F-FDDF-49CA-BCE6-14922F4CB844}" xr6:coauthVersionLast="47" xr6:coauthVersionMax="47" xr10:uidLastSave="{00000000-0000-0000-0000-000000000000}"/>
  <bookViews>
    <workbookView xWindow="-120" yWindow="-120" windowWidth="29040" windowHeight="15840" tabRatio="756" activeTab="2" xr2:uid="{CE1B81AA-1B7C-4B27-8122-1F563C83E4D1}"/>
  </bookViews>
  <sheets>
    <sheet name="Resumen del Indicador" sheetId="4" r:id="rId1"/>
    <sheet name="Descriptor-Homologación " sheetId="3" r:id="rId2"/>
    <sheet name="Base de Datos MEI" sheetId="9" r:id="rId3"/>
    <sheet name="Reclamos Derivados" sheetId="8" r:id="rId4"/>
  </sheets>
  <definedNames>
    <definedName name="_xlnm._FilterDatabase" localSheetId="2" hidden="1">'Base de Datos MEI'!$A$1:$M$102</definedName>
    <definedName name="_xlnm._FilterDatabase" localSheetId="3" hidden="1">'Reclamos Derivados'!$A$1:$L$28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 r="E23" i="4" l="1"/>
  <c r="E24" i="4"/>
  <c r="E25" i="4"/>
  <c r="E26" i="4"/>
  <c r="E22" i="4"/>
  <c r="C27" i="4"/>
  <c r="C21" i="4"/>
  <c r="D20" i="4" l="1"/>
  <c r="D21" i="4" s="1"/>
  <c r="D27" i="4" s="1"/>
  <c r="D18" i="4"/>
  <c r="D17" i="4"/>
  <c r="D16" i="4"/>
  <c r="C15" i="4"/>
  <c r="C16" i="4"/>
  <c r="C17" i="4" s="1"/>
  <c r="E9" i="4"/>
  <c r="F4" i="4" s="1"/>
  <c r="C9" i="4"/>
  <c r="F3" i="4" s="1"/>
  <c r="C18" i="4" l="1"/>
  <c r="E18" i="4"/>
  <c r="E17" i="4"/>
  <c r="E15" i="4"/>
  <c r="E16" i="4"/>
  <c r="C10" i="4"/>
  <c r="C19" i="4" l="1"/>
  <c r="C20" i="4" s="1"/>
  <c r="E27" i="4"/>
  <c r="E19" i="4"/>
  <c r="E20" i="4" l="1"/>
  <c r="G3" i="4"/>
  <c r="E21" i="4" l="1"/>
</calcChain>
</file>

<file path=xl/sharedStrings.xml><?xml version="1.0" encoding="utf-8"?>
<sst xmlns="http://schemas.openxmlformats.org/spreadsheetml/2006/main" count="976" uniqueCount="317">
  <si>
    <t>Nombre del indicador</t>
  </si>
  <si>
    <t>Fórmula</t>
  </si>
  <si>
    <t>Meta</t>
  </si>
  <si>
    <t>N/A</t>
  </si>
  <si>
    <t>Resumen del Indicador Reclamos Respondidos</t>
  </si>
  <si>
    <t>Descriptor de Campos Base de Datos</t>
  </si>
  <si>
    <t>Descriptor de Campos Base de Datos Reclamos Respondidos</t>
  </si>
  <si>
    <t>Instrucciones para llegar al resultado efectivo</t>
  </si>
  <si>
    <t>Mide</t>
  </si>
  <si>
    <t>(Número de reclamos respondidos en año t / Total de reclamos recibidos al año t)*100</t>
  </si>
  <si>
    <t>Año</t>
  </si>
  <si>
    <t>Numerador</t>
  </si>
  <si>
    <t>Denominador</t>
  </si>
  <si>
    <t>Identificador documento ingreso.</t>
  </si>
  <si>
    <t>Sistema.</t>
  </si>
  <si>
    <t>Código documento ingreso.</t>
  </si>
  <si>
    <t>Fecha ingreso documento.</t>
  </si>
  <si>
    <t>Hora ingreso documento.</t>
  </si>
  <si>
    <t>Código documento de la respuesta.</t>
  </si>
  <si>
    <t>Días corridos.</t>
  </si>
  <si>
    <t>Estado.</t>
  </si>
  <si>
    <t>Fecha de Respuesta.</t>
  </si>
  <si>
    <t>Unidad de medida</t>
  </si>
  <si>
    <t>Porcentaje</t>
  </si>
  <si>
    <t>NUMERADOR
N° de reclamos
RESPONDIDOS EN año t</t>
  </si>
  <si>
    <t>VALORES OPERANDOS</t>
  </si>
  <si>
    <t>RESULTADO DEL INDICADOR</t>
  </si>
  <si>
    <t>Enero</t>
  </si>
  <si>
    <t>Febrero</t>
  </si>
  <si>
    <t>Marzo</t>
  </si>
  <si>
    <t>Abril</t>
  </si>
  <si>
    <t>Mayo</t>
  </si>
  <si>
    <t>Junio</t>
  </si>
  <si>
    <t>Julio</t>
  </si>
  <si>
    <t>Número de respuestas en el año t</t>
  </si>
  <si>
    <t>% Reclamos respondidos al año t (por mes)</t>
  </si>
  <si>
    <t>Agosto</t>
  </si>
  <si>
    <t>Total</t>
  </si>
  <si>
    <t>Cuadro Resumen del Periodo</t>
  </si>
  <si>
    <r>
      <t>Canal de atención.</t>
    </r>
    <r>
      <rPr>
        <b/>
        <sz val="11"/>
        <color rgb="FFFF0000"/>
        <rFont val="Calibri"/>
        <family val="2"/>
        <scheme val="minor"/>
      </rPr>
      <t xml:space="preserve"> </t>
    </r>
  </si>
  <si>
    <t>Tema.</t>
  </si>
  <si>
    <t>Campo (columna) Base de Datos</t>
  </si>
  <si>
    <t>Mes</t>
  </si>
  <si>
    <t>Septiembre</t>
  </si>
  <si>
    <t>Octubre</t>
  </si>
  <si>
    <t>Noviembre</t>
  </si>
  <si>
    <t>Diciembre</t>
  </si>
  <si>
    <t>Fecha de ingreso</t>
  </si>
  <si>
    <t>Fecha de respuesta</t>
  </si>
  <si>
    <t>Estado del reclamo</t>
  </si>
  <si>
    <t xml:space="preserve">Sumatoria de días corridos desde el ingreso del reclamo hasta la fecha de respuesta.
</t>
  </si>
  <si>
    <t>Actuaciones, atenciones y productos(bienes y/o servicios) que aplica</t>
  </si>
  <si>
    <t>Corresponde a la hora en la que ingresa y se registra en los sistemas informáticos de la SP, el reclamo del usuario(a).</t>
  </si>
  <si>
    <t>Número de Reclamos  Recibidos al año t</t>
  </si>
  <si>
    <t>Observaciones</t>
  </si>
  <si>
    <t>DENOMINADOR
N° de reclamos RECIBIDOS AL
año t y no respondidos</t>
  </si>
  <si>
    <t>Código único de identificación (ID) del reclamo</t>
  </si>
  <si>
    <t>Homologación requisito técnico Decreto Marco MEI</t>
  </si>
  <si>
    <t>N° de oficio o identificación del documento en que 
se contiene la respuesta.</t>
  </si>
  <si>
    <t>sistema</t>
  </si>
  <si>
    <t>canal de atencion</t>
  </si>
  <si>
    <t>identificador documento ingreso</t>
  </si>
  <si>
    <t>tema</t>
  </si>
  <si>
    <t>codigo documento ingreso</t>
  </si>
  <si>
    <t>fecha ingreso documento</t>
  </si>
  <si>
    <t>codigo documento respuesta</t>
  </si>
  <si>
    <t>fecha de respuesta</t>
  </si>
  <si>
    <t>dias corridos</t>
  </si>
  <si>
    <t>dias habiles</t>
  </si>
  <si>
    <t>estado</t>
  </si>
  <si>
    <t>SGD</t>
  </si>
  <si>
    <t>digital</t>
  </si>
  <si>
    <t>Producto</t>
  </si>
  <si>
    <t>presencial</t>
  </si>
  <si>
    <t>respondido</t>
  </si>
  <si>
    <t>postal</t>
  </si>
  <si>
    <t>hora ingreso documento</t>
  </si>
  <si>
    <t>en analisis</t>
  </si>
  <si>
    <t>telefonico</t>
  </si>
  <si>
    <t>Superintendencia</t>
  </si>
  <si>
    <t>Porcentaje de reclamos respondidos respecto de los reclamos recibidos al año t.</t>
  </si>
  <si>
    <t>PO-OAP-21-9161</t>
  </si>
  <si>
    <t>CW-ATE-21-112538</t>
  </si>
  <si>
    <t>CW-ATE-21-112956</t>
  </si>
  <si>
    <t>CW-ATE-21-113595</t>
  </si>
  <si>
    <t>Reclamo que corresponde a otro servicio público</t>
  </si>
  <si>
    <t>N° de reclamos RECIBIDOS Y
RESPONDIDOS EN año t.</t>
  </si>
  <si>
    <t>N° de reclamos RECIBIDOS en años anteriores (t-1 y t-2) RESPONDIDOS EN año t.</t>
  </si>
  <si>
    <t>N° de reclamos
RECIBIDOS EN año t.</t>
  </si>
  <si>
    <t>N° de reclamos RECIBIDOS en años anteriores (t-1) no respondidos en dicho periodo</t>
  </si>
  <si>
    <r>
      <rPr>
        <b/>
        <sz val="11"/>
        <rFont val="Calibri"/>
        <family val="2"/>
        <scheme val="minor"/>
      </rPr>
      <t xml:space="preserve">1) </t>
    </r>
    <r>
      <rPr>
        <b/>
        <u/>
        <sz val="11"/>
        <rFont val="Calibri"/>
        <family val="2"/>
        <scheme val="minor"/>
      </rPr>
      <t>Numerador</t>
    </r>
    <r>
      <rPr>
        <b/>
        <sz val="11"/>
        <rFont val="Calibri"/>
        <family val="2"/>
        <scheme val="minor"/>
      </rPr>
      <t xml:space="preserve"> (Número de reclamos respondidos en año t)</t>
    </r>
    <r>
      <rPr>
        <sz val="11"/>
        <rFont val="Calibri"/>
        <family val="2"/>
        <scheme val="minor"/>
      </rPr>
      <t xml:space="preserve">: 
- Aplicar filtro en columna "Fecha de respuesta" (J), seleccionando el ítem "2022" (otros ítems deben quedar en blanco).
</t>
    </r>
    <r>
      <rPr>
        <b/>
        <sz val="11"/>
        <rFont val="Calibri"/>
        <family val="2"/>
        <scheme val="minor"/>
      </rPr>
      <t xml:space="preserve">2) </t>
    </r>
    <r>
      <rPr>
        <b/>
        <u/>
        <sz val="11"/>
        <rFont val="Calibri"/>
        <family val="2"/>
        <scheme val="minor"/>
      </rPr>
      <t>Denominador</t>
    </r>
    <r>
      <rPr>
        <b/>
        <sz val="11"/>
        <rFont val="Calibri"/>
        <family val="2"/>
        <scheme val="minor"/>
      </rPr>
      <t xml:space="preserve"> (Total de reclamos recibidos al año t)</t>
    </r>
    <r>
      <rPr>
        <sz val="11"/>
        <rFont val="Calibri"/>
        <family val="2"/>
        <scheme val="minor"/>
      </rPr>
      <t>: 
- Aplicar filtro en columna "Fecha de respuesta" (J), seleccionando únicamente los ítems "2022" y "vacías".</t>
    </r>
  </si>
  <si>
    <t>EM-ASU-22-1263</t>
  </si>
  <si>
    <t>CW-ATE-22-295</t>
  </si>
  <si>
    <t>EM-ASU-22-714</t>
  </si>
  <si>
    <t>CW-ATE-22-528</t>
  </si>
  <si>
    <t>CW-ATE-22-923</t>
  </si>
  <si>
    <t>CW-ATE-22-1046</t>
  </si>
  <si>
    <t>EM-ASU-22-2368</t>
  </si>
  <si>
    <t>CW-ATE-22-1089</t>
  </si>
  <si>
    <t>EM-ASU-22-2835</t>
  </si>
  <si>
    <t>CW-ATE-22-1107</t>
  </si>
  <si>
    <t>EM-ASU-22-2890</t>
  </si>
  <si>
    <t>CW-ATE-22-1415</t>
  </si>
  <si>
    <t>CW-ATE-22-1571</t>
  </si>
  <si>
    <t>EM-FIS-22-2609</t>
  </si>
  <si>
    <t>CW-ATE-22-1608</t>
  </si>
  <si>
    <t>EM-CME-22-3268</t>
  </si>
  <si>
    <t>CW-ATE-22-1622</t>
  </si>
  <si>
    <t>EM-PYS-22-2781</t>
  </si>
  <si>
    <t>CW-ATE-22-1694</t>
  </si>
  <si>
    <t>EM-ASU-22-3816</t>
  </si>
  <si>
    <t>CW-ATE-22-1710</t>
  </si>
  <si>
    <t>EM-EST-22-3301</t>
  </si>
  <si>
    <t>DE-OPA-22-486</t>
  </si>
  <si>
    <t>OF-ASU-22-619{944}</t>
  </si>
  <si>
    <t>CW-ATE-22-1750</t>
  </si>
  <si>
    <t>EM-FIS-22-3437</t>
  </si>
  <si>
    <t>CW-ATE-22-2021</t>
  </si>
  <si>
    <t>EM-ASU-22-3866</t>
  </si>
  <si>
    <t>CW-ATE-22-2078</t>
  </si>
  <si>
    <t>EM-ATE-22-3446</t>
  </si>
  <si>
    <t>CW-ATE-22-2195</t>
  </si>
  <si>
    <t>CW-ATE-22-2204</t>
  </si>
  <si>
    <t>EM-ASU-22-4799</t>
  </si>
  <si>
    <t>CW-ATE-22-2737</t>
  </si>
  <si>
    <t>EM-ASU-22-4925</t>
  </si>
  <si>
    <t>CW-ATE-22-2758</t>
  </si>
  <si>
    <t>EM-CME-22-7824</t>
  </si>
  <si>
    <t>CW-ATE-22-3279</t>
  </si>
  <si>
    <t>EM-FIS-22-5135</t>
  </si>
  <si>
    <t>CW-ATE-22-3536</t>
  </si>
  <si>
    <t>CW-ATE-22-3625</t>
  </si>
  <si>
    <t>CW-ATE-22-4281</t>
  </si>
  <si>
    <t>CW-ATE-22-5020</t>
  </si>
  <si>
    <t>EM-FIS-22-8059</t>
  </si>
  <si>
    <t>CW-ATE-22-6170</t>
  </si>
  <si>
    <t>EM-PYS-22-9474</t>
  </si>
  <si>
    <t>RW-ACC-22-178</t>
  </si>
  <si>
    <t>EM-ASU-22-10419</t>
  </si>
  <si>
    <t>CW-ATE-22-6428</t>
  </si>
  <si>
    <t>EM-FIS-22-9819</t>
  </si>
  <si>
    <t>CW-ATE-22-6992</t>
  </si>
  <si>
    <t>CW-ATE-22-7104</t>
  </si>
  <si>
    <t>EM-FIN-22-10921</t>
  </si>
  <si>
    <t>CW-ATE-22-7298</t>
  </si>
  <si>
    <t>CW-ATE-22-7488</t>
  </si>
  <si>
    <t>EM-ASU-22-12271</t>
  </si>
  <si>
    <t>CW-ATE-22-7690</t>
  </si>
  <si>
    <t>RV-OAP-22-319</t>
  </si>
  <si>
    <t>CW-ATE-22-7895</t>
  </si>
  <si>
    <t>CW-ATE-22-8104</t>
  </si>
  <si>
    <t>EM-DDN-22-12547</t>
  </si>
  <si>
    <t>CW-ATE-22-8208</t>
  </si>
  <si>
    <t>EM-ASU-22-12680</t>
  </si>
  <si>
    <t>CW-ATE-22-8253</t>
  </si>
  <si>
    <t>EM-FIS-22-12570</t>
  </si>
  <si>
    <t>CW-ATE-22-8394</t>
  </si>
  <si>
    <t>CW-ATE-22-8280</t>
  </si>
  <si>
    <t>EM-ATE-22-12743</t>
  </si>
  <si>
    <t>CW-ATE-22-8311</t>
  </si>
  <si>
    <t>EM-FIS-22-14474</t>
  </si>
  <si>
    <t>CW-ATE-22-8523</t>
  </si>
  <si>
    <t>PO-OAP-22-1514</t>
  </si>
  <si>
    <t>OF-ASU-22-3115{6189}</t>
  </si>
  <si>
    <t>CW-ATE-22-8735</t>
  </si>
  <si>
    <t>EM-ASU-22-13326</t>
  </si>
  <si>
    <t>CW-ATE-22-8763</t>
  </si>
  <si>
    <t>EM-FIS-22-13301</t>
  </si>
  <si>
    <t>RW-ACC-22-234</t>
  </si>
  <si>
    <t>OF-ASU-22-3379{6718}</t>
  </si>
  <si>
    <t>CW-ATE-22-9144</t>
  </si>
  <si>
    <t>EM-ATE-22-13932</t>
  </si>
  <si>
    <t>DE-OPA-22-12482</t>
  </si>
  <si>
    <t>CW-ATE-22-9249</t>
  </si>
  <si>
    <t>EM-EST-22-14798</t>
  </si>
  <si>
    <t>CW-ATE-22-9433</t>
  </si>
  <si>
    <t>CW-ATE-22-9484</t>
  </si>
  <si>
    <t>EM-ASU-22-14398</t>
  </si>
  <si>
    <t>CW-ATE-22-9613</t>
  </si>
  <si>
    <t>EM-FIS-22-14873</t>
  </si>
  <si>
    <t>CW-ATE-22-9629</t>
  </si>
  <si>
    <t>EM-ATE-22-14834</t>
  </si>
  <si>
    <t>CW-ATE-22-10046</t>
  </si>
  <si>
    <t>RW-ACC-22-258</t>
  </si>
  <si>
    <t>EM-ASU-22-15599</t>
  </si>
  <si>
    <t>CW-ATE-22-10346</t>
  </si>
  <si>
    <t>CW-ATE-22-10333</t>
  </si>
  <si>
    <t>CW-ATE-22-10351</t>
  </si>
  <si>
    <t>EM-EST-22-16363</t>
  </si>
  <si>
    <t>CW-ATE-22-10596</t>
  </si>
  <si>
    <t>CW-ATE-22-10742</t>
  </si>
  <si>
    <t>CW-ATE-22-10912</t>
  </si>
  <si>
    <t>PV-OAP-22-141</t>
  </si>
  <si>
    <t>identificacion</t>
  </si>
  <si>
    <t>canal</t>
  </si>
  <si>
    <t>fecha ingreso</t>
  </si>
  <si>
    <t>Presencial</t>
  </si>
  <si>
    <t>RA-OAP-22-1937</t>
  </si>
  <si>
    <t>RA-OAP-22-3432</t>
  </si>
  <si>
    <t>RA-OAP-22-3447</t>
  </si>
  <si>
    <t>RA-OAP-22-3898</t>
  </si>
  <si>
    <t>RA-OAP-22-5519</t>
  </si>
  <si>
    <t>RA-OAP-22-6006</t>
  </si>
  <si>
    <t>RV-OAP-22-392</t>
  </si>
  <si>
    <t>RA-OAP-22-6158</t>
  </si>
  <si>
    <t>RA-OAP-22-6346</t>
  </si>
  <si>
    <t>RA-OAP-22-6376</t>
  </si>
  <si>
    <t>RA-OAP-22-6400</t>
  </si>
  <si>
    <t>RA-OAP-22-6495</t>
  </si>
  <si>
    <t>RA-OAP-22-7424</t>
  </si>
  <si>
    <t>RA-OAP-22-7490</t>
  </si>
  <si>
    <t>RA-OAP-22-7764</t>
  </si>
  <si>
    <t>fecha respuesta</t>
  </si>
  <si>
    <t>Estado</t>
  </si>
  <si>
    <t>Digital</t>
  </si>
  <si>
    <t>Dias habiles</t>
  </si>
  <si>
    <t>Dias corridos</t>
  </si>
  <si>
    <t>Actuaciones</t>
  </si>
  <si>
    <r>
      <t xml:space="preserve">Esta columna detalla el sistema en el cual se encuentra registrada la actuación del usuario(a).
</t>
    </r>
    <r>
      <rPr>
        <b/>
        <sz val="12"/>
        <color theme="1"/>
        <rFont val="Calibri"/>
        <family val="2"/>
        <scheme val="minor"/>
      </rPr>
      <t>SGD</t>
    </r>
    <r>
      <rPr>
        <sz val="12"/>
        <color theme="1"/>
        <rFont val="Calibri"/>
        <family val="2"/>
        <scheme val="minor"/>
      </rPr>
      <t xml:space="preserve">: Sistema de Gestión Documental interno que registra, entre otros los reclamos ingresados a la Superintendencia de Pensiones (SP) por los canales Presencial, Postal, Digital y Telefónico.
</t>
    </r>
  </si>
  <si>
    <t>Días hábiles.</t>
  </si>
  <si>
    <t xml:space="preserve">Sumatoria de días hábiles desde el ingreso del reclamo hasta la fecha de respuesta.
</t>
  </si>
  <si>
    <t>DE-OPA-21-37855</t>
  </si>
  <si>
    <t>OF-FIS-22-1702{5701}</t>
  </si>
  <si>
    <t>EM-FIS-22-22932</t>
  </si>
  <si>
    <t>OF-FIS-22-1189{2920}</t>
  </si>
  <si>
    <t>OF-FIS-22-1874{4665}</t>
  </si>
  <si>
    <t>OF-FIS-22-2429{6469}</t>
  </si>
  <si>
    <t>EM-FIS-22-21397</t>
  </si>
  <si>
    <t>OF-ASU-22-4214{8497}</t>
  </si>
  <si>
    <t>EM-FIS-22-23296</t>
  </si>
  <si>
    <t>CW-ATE-22-11416</t>
  </si>
  <si>
    <t>EM-CME-22-17495</t>
  </si>
  <si>
    <t>CW-ATE-22-11679</t>
  </si>
  <si>
    <t>CW-ATE-22-12377</t>
  </si>
  <si>
    <t>EM-ATE-22-18815</t>
  </si>
  <si>
    <t>CW-ATE-22-12473</t>
  </si>
  <si>
    <t>CW-ATE-22-12640</t>
  </si>
  <si>
    <t>DE-OPA-22-17180</t>
  </si>
  <si>
    <t>OF-ASU-22-4540{9201}</t>
  </si>
  <si>
    <t>RW-ACC-22-272</t>
  </si>
  <si>
    <t>CW-ATE-22-13157</t>
  </si>
  <si>
    <t>EM-FIS-22-20054</t>
  </si>
  <si>
    <t>CW-ATE-22-13165</t>
  </si>
  <si>
    <t>CW-ATE-22-13387</t>
  </si>
  <si>
    <t>EM-ASU-22-20387</t>
  </si>
  <si>
    <t>CW-ATE-22-13906</t>
  </si>
  <si>
    <t>EM-ATE-22-21314</t>
  </si>
  <si>
    <t>CW-ATE-22-14081</t>
  </si>
  <si>
    <t>RV-OAP-22-813</t>
  </si>
  <si>
    <t>CW-ATE-22-14446</t>
  </si>
  <si>
    <t>CW-ATE-22-14688</t>
  </si>
  <si>
    <t>CW-ATE-22-14944</t>
  </si>
  <si>
    <t>EM-ASU-22-22490</t>
  </si>
  <si>
    <t>CW-ATE-22-14942</t>
  </si>
  <si>
    <t>EM-ASU-22-22260</t>
  </si>
  <si>
    <t>CW-ATE-22-15027</t>
  </si>
  <si>
    <t>EM-DDN-22-22273</t>
  </si>
  <si>
    <t>CW-ATE-22-15006</t>
  </si>
  <si>
    <t>EM-FIS-22-22307</t>
  </si>
  <si>
    <t>RA-OAP-22-10598</t>
  </si>
  <si>
    <t>CW-ATE-22-15590</t>
  </si>
  <si>
    <t>EM-DDN-22-23153</t>
  </si>
  <si>
    <t>CW-ATE-22-15760</t>
  </si>
  <si>
    <t>DE-OPA-22-21697</t>
  </si>
  <si>
    <t>RA-OAP-22-8837</t>
  </si>
  <si>
    <t>Efectivo al 31/07/2022</t>
  </si>
  <si>
    <r>
      <t xml:space="preserve">1. La información de esta base de datos se construye a partir del sistema Estadístico de Consultas y Atención (ECA) de la Superintendencia de Pensiones, utilizando los nombres de los campos de dicho sistema.
</t>
    </r>
    <r>
      <rPr>
        <sz val="11"/>
        <color theme="1"/>
        <rFont val="Calibri"/>
        <family val="2"/>
        <scheme val="minor"/>
      </rPr>
      <t>2. Se incluye en el archivo una hoja denominada "Reclamos Derivados" la cual contiene todos los registros referidos a presentaciones de usuarios(as), que tratan sobre materias que no son de competencia de la Superintendencia de Pensiones, las que actualmente se clasifican e identifican en la columna "tema" como "Reclamo que corresponde a otro servicio público" y que una vez efectuada la derivación, su estado se clasifica como "respondido".</t>
    </r>
    <r>
      <rPr>
        <sz val="11"/>
        <color rgb="FFFF0000"/>
        <rFont val="Calibri"/>
        <family val="2"/>
        <scheme val="minor"/>
      </rPr>
      <t xml:space="preserve">
</t>
    </r>
    <r>
      <rPr>
        <sz val="11"/>
        <rFont val="Calibri"/>
        <family val="2"/>
        <scheme val="minor"/>
      </rPr>
      <t xml:space="preserve">
</t>
    </r>
    <r>
      <rPr>
        <sz val="11"/>
        <color theme="1"/>
        <rFont val="Calibri"/>
        <family val="2"/>
        <scheme val="minor"/>
      </rPr>
      <t>3. Respecto de los reclamos desistidos, durante 2022 no se han registrado casos clasificados bajo esta categoría. En los casos en donde sea necesario que el usuario reclamante complemente la información para dar curso a su requerimiento, la institución al momento de solicitar la información complementaria, le indica al usuario que en caso de no remitirla en un plazo determinado, el caso será cerrado, esto según lo establecido en la Ley 19.880 que establece bases de los procedimientos administrativos que rigen los actos de los órganos de la administración del Estado.</t>
    </r>
  </si>
  <si>
    <t>CW-ATE-22-15907</t>
  </si>
  <si>
    <t>CW-ATE-22-15961</t>
  </si>
  <si>
    <t>EM-EST-22-23733</t>
  </si>
  <si>
    <t>CW-ATE-22-16395</t>
  </si>
  <si>
    <t>CW-ATE-22-16404</t>
  </si>
  <si>
    <t>EM-DDN-22-24116</t>
  </si>
  <si>
    <t>CW-ATE-22-16410</t>
  </si>
  <si>
    <t>OF-ASU-22-6249{13190}</t>
  </si>
  <si>
    <t>CW-ATE-22-16441</t>
  </si>
  <si>
    <t>EM-CME-22-24926</t>
  </si>
  <si>
    <t>CW-ATE-22-16466</t>
  </si>
  <si>
    <t>CW-ATE-22-16699</t>
  </si>
  <si>
    <t>EM-ASU-22-25478</t>
  </si>
  <si>
    <t>CW-ATE-22-16996</t>
  </si>
  <si>
    <t>EM-CME-22-24854</t>
  </si>
  <si>
    <t>CW-ATE-22-17240</t>
  </si>
  <si>
    <t>EM-FIS-22-25056</t>
  </si>
  <si>
    <t>DE-OPA-22-24316</t>
  </si>
  <si>
    <t>OF-ASU-22-6811{14441}</t>
  </si>
  <si>
    <t>RA-OAP-22-11865</t>
  </si>
  <si>
    <t>EM-ATE-22-14652</t>
  </si>
  <si>
    <t>EM-ATE-22-18821</t>
  </si>
  <si>
    <t>EM-ATE-22-19512</t>
  </si>
  <si>
    <t>EM-ATE-22-23639</t>
  </si>
  <si>
    <t>EM-ATE-22-24492</t>
  </si>
  <si>
    <t>EM-ATE-22-24395</t>
  </si>
  <si>
    <t>EM-ATE-22-24625</t>
  </si>
  <si>
    <t>EM-ATE-22-24650</t>
  </si>
  <si>
    <t>EM-ATE-22-25105</t>
  </si>
  <si>
    <t>EM-ATE-22-25336</t>
  </si>
  <si>
    <t>CW-ATE-22-9516</t>
  </si>
  <si>
    <t>CW-ATE-22-12403</t>
  </si>
  <si>
    <t>CW-ATE-22-12864</t>
  </si>
  <si>
    <t>CW-ATE-22-16100</t>
  </si>
  <si>
    <t>CW-ATE-22-16564</t>
  </si>
  <si>
    <t>CW-ATE-22-16601</t>
  </si>
  <si>
    <t>CW-ATE-22-16680</t>
  </si>
  <si>
    <t>CW-ATE-22-16905</t>
  </si>
  <si>
    <t>CW-ATE-22-17109</t>
  </si>
  <si>
    <t>CW-ATE-22-17552</t>
  </si>
  <si>
    <r>
      <t xml:space="preserve">Es el medio por el cual se realiza la interacción con el usuario(a),  los canales de atención pueden ser:  presencial, postal, </t>
    </r>
    <r>
      <rPr>
        <sz val="11"/>
        <rFont val="Calibri"/>
        <family val="2"/>
        <scheme val="minor"/>
      </rPr>
      <t>digital</t>
    </r>
    <r>
      <rPr>
        <sz val="11"/>
        <color rgb="FFFF0000"/>
        <rFont val="Calibri"/>
        <family val="2"/>
        <scheme val="minor"/>
      </rPr>
      <t xml:space="preserve"> </t>
    </r>
    <r>
      <rPr>
        <sz val="11"/>
        <color theme="1"/>
        <rFont val="Calibri"/>
        <family val="2"/>
        <scheme val="minor"/>
      </rPr>
      <t xml:space="preserve"> y  telefónico.</t>
    </r>
    <r>
      <rPr>
        <b/>
        <sz val="11"/>
        <color theme="1"/>
        <rFont val="Calibri"/>
        <family val="2"/>
        <scheme val="minor"/>
      </rPr>
      <t xml:space="preserve">
1) Canal Presencial:</t>
    </r>
    <r>
      <rPr>
        <sz val="11"/>
        <color theme="1"/>
        <rFont val="Calibri"/>
        <family val="2"/>
        <scheme val="minor"/>
      </rPr>
      <t xml:space="preserve"> En este canal existen dos tipos de registros.
     </t>
    </r>
    <r>
      <rPr>
        <b/>
        <sz val="11"/>
        <color theme="1"/>
        <rFont val="Calibri"/>
        <family val="2"/>
        <scheme val="minor"/>
      </rPr>
      <t>a)</t>
    </r>
    <r>
      <rPr>
        <sz val="11"/>
        <color theme="1"/>
        <rFont val="Calibri"/>
        <family val="2"/>
        <scheme val="minor"/>
      </rPr>
      <t xml:space="preserve"> </t>
    </r>
    <r>
      <rPr>
        <b/>
        <sz val="11"/>
        <color theme="1"/>
        <rFont val="Calibri"/>
        <family val="2"/>
        <scheme val="minor"/>
      </rPr>
      <t xml:space="preserve">(PO) </t>
    </r>
    <r>
      <rPr>
        <sz val="11"/>
        <color theme="1"/>
        <rFont val="Calibri"/>
        <family val="2"/>
        <scheme val="minor"/>
      </rPr>
      <t>son los reclamos que ingresan a la Superintendencia de Pensiones, mediante el sistema interno</t>
    </r>
    <r>
      <rPr>
        <b/>
        <sz val="11"/>
        <color theme="1"/>
        <rFont val="Calibri"/>
        <family val="2"/>
        <scheme val="minor"/>
      </rPr>
      <t xml:space="preserve"> (SGD)</t>
    </r>
    <r>
      <rPr>
        <sz val="11"/>
        <color theme="1"/>
        <rFont val="Calibri"/>
        <family val="2"/>
        <scheme val="minor"/>
      </rPr>
      <t xml:space="preserve"> que por su complejidad requieren  mayores antecedentes para su respuesta, lo que se efectúa en días posteriores a su presentación.
     </t>
    </r>
    <r>
      <rPr>
        <b/>
        <sz val="11"/>
        <color theme="1"/>
        <rFont val="Calibri"/>
        <family val="2"/>
        <scheme val="minor"/>
      </rPr>
      <t>b)</t>
    </r>
    <r>
      <rPr>
        <sz val="11"/>
        <color theme="1"/>
        <rFont val="Calibri"/>
        <family val="2"/>
        <scheme val="minor"/>
      </rPr>
      <t xml:space="preserve"> </t>
    </r>
    <r>
      <rPr>
        <b/>
        <sz val="11"/>
        <color theme="1"/>
        <rFont val="Calibri"/>
        <family val="2"/>
        <scheme val="minor"/>
      </rPr>
      <t>(RA)</t>
    </r>
    <r>
      <rPr>
        <sz val="11"/>
        <color theme="1"/>
        <rFont val="Calibri"/>
        <family val="2"/>
        <scheme val="minor"/>
      </rPr>
      <t xml:space="preserve">Los reclamos que son respondidos in situ (resolutivo) en las oficinas de atención a público.
</t>
    </r>
    <r>
      <rPr>
        <b/>
        <sz val="11"/>
        <color theme="1"/>
        <rFont val="Calibri"/>
        <family val="2"/>
        <scheme val="minor"/>
      </rPr>
      <t>2) Canal Postal:</t>
    </r>
    <r>
      <rPr>
        <sz val="11"/>
        <color theme="1"/>
        <rFont val="Calibri"/>
        <family val="2"/>
        <scheme val="minor"/>
      </rPr>
      <t xml:space="preserve"> Son los reclamos que ingresan por Documentos Externos </t>
    </r>
    <r>
      <rPr>
        <b/>
        <sz val="11"/>
        <color theme="1"/>
        <rFont val="Calibri"/>
        <family val="2"/>
        <scheme val="minor"/>
      </rPr>
      <t>(DE)</t>
    </r>
    <r>
      <rPr>
        <sz val="11"/>
        <color theme="1"/>
        <rFont val="Calibri"/>
        <family val="2"/>
        <scheme val="minor"/>
      </rPr>
      <t>, Aplicativo Presidencial</t>
    </r>
    <r>
      <rPr>
        <b/>
        <sz val="11"/>
        <color theme="1"/>
        <rFont val="Calibri"/>
        <family val="2"/>
        <scheme val="minor"/>
      </rPr>
      <t xml:space="preserve"> (AP),</t>
    </r>
    <r>
      <rPr>
        <sz val="11"/>
        <color theme="1"/>
        <rFont val="Calibri"/>
        <family val="2"/>
        <scheme val="minor"/>
      </rPr>
      <t xml:space="preserve"> Derivaciones Subsecretaría de Previsión Social</t>
    </r>
    <r>
      <rPr>
        <b/>
        <sz val="11"/>
        <color theme="1"/>
        <rFont val="Calibri"/>
        <family val="2"/>
        <scheme val="minor"/>
      </rPr>
      <t xml:space="preserve"> (DS).
3) Canal Digital:</t>
    </r>
    <r>
      <rPr>
        <sz val="11"/>
        <color theme="1"/>
        <rFont val="Calibri"/>
        <family val="2"/>
        <scheme val="minor"/>
      </rPr>
      <t xml:space="preserve"> En este canal existen tres tipos de registros
     </t>
    </r>
    <r>
      <rPr>
        <b/>
        <sz val="11"/>
        <color theme="1"/>
        <rFont val="Calibri"/>
        <family val="2"/>
        <scheme val="minor"/>
      </rPr>
      <t>a)</t>
    </r>
    <r>
      <rPr>
        <sz val="11"/>
        <color theme="1"/>
        <rFont val="Calibri"/>
        <family val="2"/>
        <scheme val="minor"/>
      </rPr>
      <t xml:space="preserve"> Corresponde a los reclamos ingresados a la Superintendencia de Pensiones mediante plataforma digital de consultas web</t>
    </r>
    <r>
      <rPr>
        <b/>
        <sz val="11"/>
        <color theme="1"/>
        <rFont val="Calibri"/>
        <family val="2"/>
        <scheme val="minor"/>
      </rPr>
      <t xml:space="preserve"> (CW), </t>
    </r>
    <r>
      <rPr>
        <sz val="11"/>
        <color theme="1"/>
        <rFont val="Calibri"/>
        <family val="2"/>
        <scheme val="minor"/>
      </rPr>
      <t>los que son gestionados en el sistema de Consultas Internet que requieren  mayores antecedentes para su respuesta, lo que se efectúa en días posteriores a su ingreso.</t>
    </r>
    <r>
      <rPr>
        <b/>
        <sz val="11"/>
        <color theme="1"/>
        <rFont val="Calibri"/>
        <family val="2"/>
        <scheme val="minor"/>
      </rPr>
      <t xml:space="preserve">
     b)</t>
    </r>
    <r>
      <rPr>
        <sz val="11"/>
        <color theme="1"/>
        <rFont val="Calibri"/>
        <family val="2"/>
        <scheme val="minor"/>
      </rPr>
      <t xml:space="preserve"> Corresponde a los reclamos ingresados a la Superintendencia de Pensiones mediante plataforma digital</t>
    </r>
    <r>
      <rPr>
        <b/>
        <sz val="11"/>
        <color theme="1"/>
        <rFont val="Calibri"/>
        <family val="2"/>
        <scheme val="minor"/>
      </rPr>
      <t xml:space="preserve"> (PV )</t>
    </r>
    <r>
      <rPr>
        <sz val="11"/>
        <color theme="1"/>
        <rFont val="Calibri"/>
        <family val="2"/>
        <scheme val="minor"/>
      </rPr>
      <t xml:space="preserve">, que incluye agendamiento telefónico y sucursal virtual, los que son registrados mediante sistema interno </t>
    </r>
    <r>
      <rPr>
        <b/>
        <sz val="11"/>
        <color theme="1"/>
        <rFont val="Calibri"/>
        <family val="2"/>
        <scheme val="minor"/>
      </rPr>
      <t>(SGD)</t>
    </r>
    <r>
      <rPr>
        <sz val="11"/>
        <color theme="1"/>
        <rFont val="Calibri"/>
        <family val="2"/>
        <scheme val="minor"/>
      </rPr>
      <t xml:space="preserve">, que requieren  mayores antecedentes para su respuesta, lo que se efectúa en días posteriores a su ingreso.
     </t>
    </r>
    <r>
      <rPr>
        <b/>
        <sz val="11"/>
        <color theme="1"/>
        <rFont val="Calibri"/>
        <family val="2"/>
        <scheme val="minor"/>
      </rPr>
      <t>c)</t>
    </r>
    <r>
      <rPr>
        <sz val="11"/>
        <color theme="1"/>
        <rFont val="Calibri"/>
        <family val="2"/>
        <scheme val="minor"/>
      </rPr>
      <t xml:space="preserve"> Corresponde a los reclamos que son respondidos in situ (resolutivo), que se identifican mediante la sigla </t>
    </r>
    <r>
      <rPr>
        <b/>
        <sz val="11"/>
        <color theme="1"/>
        <rFont val="Calibri"/>
        <family val="2"/>
        <scheme val="minor"/>
      </rPr>
      <t xml:space="preserve">(RV), </t>
    </r>
    <r>
      <rPr>
        <sz val="11"/>
        <color theme="1"/>
        <rFont val="Calibri"/>
        <family val="2"/>
        <scheme val="minor"/>
      </rPr>
      <t>que incluye agendamiento telefónico y sucursal virtual</t>
    </r>
    <r>
      <rPr>
        <b/>
        <sz val="11"/>
        <color theme="1"/>
        <rFont val="Calibri"/>
        <family val="2"/>
        <scheme val="minor"/>
      </rPr>
      <t>,</t>
    </r>
    <r>
      <rPr>
        <sz val="11"/>
        <color theme="1"/>
        <rFont val="Calibri"/>
        <family val="2"/>
        <scheme val="minor"/>
      </rPr>
      <t xml:space="preserve"> en la atención mediante plataforma digital, los que son registrados mediante sistema interno </t>
    </r>
    <r>
      <rPr>
        <b/>
        <sz val="11"/>
        <color theme="1"/>
        <rFont val="Calibri"/>
        <family val="2"/>
        <scheme val="minor"/>
      </rPr>
      <t>(SGD).
4) Canal Telefónico:</t>
    </r>
    <r>
      <rPr>
        <sz val="11"/>
        <color theme="1"/>
        <rFont val="Calibri"/>
        <family val="2"/>
        <scheme val="minor"/>
      </rPr>
      <t xml:space="preserve"> Corresponde a los reclamos ingresados a través telefónico</t>
    </r>
    <r>
      <rPr>
        <b/>
        <sz val="11"/>
        <color theme="1"/>
        <rFont val="Calibri"/>
        <family val="2"/>
        <scheme val="minor"/>
      </rPr>
      <t xml:space="preserve"> (RW)</t>
    </r>
  </si>
  <si>
    <t>Número de registro interno a través del cual , mediante un procedimiento informático, posibilita identificar  el canal de atención y código de documento con el cual se ingresa el reclamo del usuario(a).</t>
  </si>
  <si>
    <t>Actuaciones,atenciones y productos(bienes y/o servicios)que aplica</t>
  </si>
  <si>
    <r>
      <rPr>
        <b/>
        <sz val="11"/>
        <color theme="1"/>
        <rFont val="Calibri"/>
        <family val="2"/>
        <scheme val="minor"/>
      </rPr>
      <t>Atención:</t>
    </r>
    <r>
      <rPr>
        <sz val="11"/>
        <color theme="1"/>
        <rFont val="Calibri"/>
        <family val="2"/>
        <scheme val="minor"/>
      </rPr>
      <t xml:space="preserve"> Son todos los reclamos recibidos mediante canal postal, presencial, </t>
    </r>
    <r>
      <rPr>
        <sz val="11"/>
        <rFont val="Calibri"/>
        <family val="2"/>
        <scheme val="minor"/>
      </rPr>
      <t xml:space="preserve">digital </t>
    </r>
    <r>
      <rPr>
        <sz val="11"/>
        <color theme="1"/>
        <rFont val="Calibri"/>
        <family val="2"/>
        <scheme val="minor"/>
      </rPr>
      <t xml:space="preserve">y telefónico cuyo único tema es  "Calidad de la Atención".
</t>
    </r>
    <r>
      <rPr>
        <b/>
        <sz val="11"/>
        <color theme="1"/>
        <rFont val="Calibri"/>
        <family val="2"/>
        <scheme val="minor"/>
      </rPr>
      <t>Producto:</t>
    </r>
    <r>
      <rPr>
        <sz val="11"/>
        <color theme="1"/>
        <rFont val="Calibri"/>
        <family val="2"/>
        <scheme val="minor"/>
      </rPr>
      <t xml:space="preserve"> Son todos los reclamos recibidos respecto de un bien o servicio presentados por la o el usuario mediante canal postal, presencial, </t>
    </r>
    <r>
      <rPr>
        <sz val="11"/>
        <rFont val="Calibri"/>
        <family val="2"/>
        <scheme val="minor"/>
      </rPr>
      <t>digital</t>
    </r>
    <r>
      <rPr>
        <sz val="11"/>
        <color theme="1"/>
        <rFont val="Calibri"/>
        <family val="2"/>
        <scheme val="minor"/>
      </rPr>
      <t xml:space="preserve"> y telefónico que se identifican en la columna "Tema" bajo las siguientes clasificaciones:
1) Superintendencia
2) Reclamo que corresponde a otro servicio público</t>
    </r>
  </si>
  <si>
    <r>
      <t xml:space="preserve">Identifica la materia relacionada a la Atención o Producto que se atribuyen al reclamo presentado por la o el  usuario, descritos a copntinuación:
1) Superintendencia
2) Reclamo que corresponde a otro servicio público  </t>
    </r>
    <r>
      <rPr>
        <sz val="11"/>
        <color rgb="FFFF0000"/>
        <rFont val="Calibri"/>
        <family val="2"/>
        <scheme val="minor"/>
      </rPr>
      <t xml:space="preserve"> </t>
    </r>
  </si>
  <si>
    <r>
      <t xml:space="preserve">Identifica el documento que ingresa a la Superintendencia de Pensiones*:
</t>
    </r>
    <r>
      <rPr>
        <b/>
        <sz val="11"/>
        <color theme="1"/>
        <rFont val="Calibri"/>
        <family val="2"/>
        <scheme val="minor"/>
      </rPr>
      <t>AP:</t>
    </r>
    <r>
      <rPr>
        <sz val="11"/>
        <color theme="1"/>
        <rFont val="Calibri"/>
        <family val="2"/>
        <scheme val="minor"/>
      </rPr>
      <t xml:space="preserve"> Sigla corresponde a los ingresos derivados desde el Gabinete de la Presidencia (</t>
    </r>
    <r>
      <rPr>
        <b/>
        <sz val="11"/>
        <color theme="1"/>
        <rFont val="Calibri"/>
        <family val="2"/>
        <scheme val="minor"/>
      </rPr>
      <t>JGA**</t>
    </r>
    <r>
      <rPr>
        <sz val="11"/>
        <color theme="1"/>
        <rFont val="Calibri"/>
        <family val="2"/>
        <scheme val="minor"/>
      </rPr>
      <t xml:space="preserve">), ingresados por Oficina de Partes como Aplicativo Presidencial. 
</t>
    </r>
    <r>
      <rPr>
        <b/>
        <sz val="11"/>
        <color theme="1"/>
        <rFont val="Calibri"/>
        <family val="2"/>
        <scheme val="minor"/>
      </rPr>
      <t>CW</t>
    </r>
    <r>
      <rPr>
        <sz val="11"/>
        <color theme="1"/>
        <rFont val="Calibri"/>
        <family val="2"/>
        <scheme val="minor"/>
      </rPr>
      <t>: Sigla corresponde a los reclamos ingresados por el canal digital, bajo el nombre Consulta Web que son ingresados al departamento Atención Usuarios (</t>
    </r>
    <r>
      <rPr>
        <b/>
        <sz val="11"/>
        <color theme="1"/>
        <rFont val="Calibri"/>
        <family val="2"/>
        <scheme val="minor"/>
      </rPr>
      <t>ATE</t>
    </r>
    <r>
      <rPr>
        <sz val="11"/>
        <color theme="1"/>
        <rFont val="Calibri"/>
        <family val="2"/>
        <scheme val="minor"/>
      </rPr>
      <t xml:space="preserve">).
</t>
    </r>
    <r>
      <rPr>
        <b/>
        <sz val="11"/>
        <color theme="1"/>
        <rFont val="Calibri"/>
        <family val="2"/>
        <scheme val="minor"/>
      </rPr>
      <t>DE</t>
    </r>
    <r>
      <rPr>
        <sz val="11"/>
        <color theme="1"/>
        <rFont val="Calibri"/>
        <family val="2"/>
        <scheme val="minor"/>
      </rPr>
      <t>: Sigla corresponde a los reclamos ingresados por canal postal, bajo el nombre Documento Externo que son ingresados en Oficina de Partes (</t>
    </r>
    <r>
      <rPr>
        <b/>
        <sz val="11"/>
        <color theme="1"/>
        <rFont val="Calibri"/>
        <family val="2"/>
        <scheme val="minor"/>
      </rPr>
      <t>OPA</t>
    </r>
    <r>
      <rPr>
        <sz val="11"/>
        <color theme="1"/>
        <rFont val="Calibri"/>
        <family val="2"/>
        <scheme val="minor"/>
      </rPr>
      <t xml:space="preserve">).
</t>
    </r>
    <r>
      <rPr>
        <b/>
        <sz val="11"/>
        <color theme="1"/>
        <rFont val="Calibri"/>
        <family val="2"/>
        <scheme val="minor"/>
      </rPr>
      <t>PO</t>
    </r>
    <r>
      <rPr>
        <sz val="11"/>
        <color theme="1"/>
        <rFont val="Calibri"/>
        <family val="2"/>
        <scheme val="minor"/>
      </rPr>
      <t>: Sigla corresponde a los reclamos ingresados por canal presencial, bajo el nombre Presentación Online que son ingresados en las oficinas y que son registradas en Sistema Estadístico de Atención a Público (</t>
    </r>
    <r>
      <rPr>
        <b/>
        <sz val="11"/>
        <color theme="1"/>
        <rFont val="Calibri"/>
        <family val="2"/>
        <scheme val="minor"/>
      </rPr>
      <t>OAP</t>
    </r>
    <r>
      <rPr>
        <sz val="11"/>
        <color theme="1"/>
        <rFont val="Calibri"/>
        <family val="2"/>
        <scheme val="minor"/>
      </rPr>
      <t xml:space="preserve">).
</t>
    </r>
    <r>
      <rPr>
        <b/>
        <sz val="11"/>
        <color theme="1"/>
        <rFont val="Calibri"/>
        <family val="2"/>
        <scheme val="minor"/>
      </rPr>
      <t>RW</t>
    </r>
    <r>
      <rPr>
        <sz val="11"/>
        <color theme="1"/>
        <rFont val="Calibri"/>
        <family val="2"/>
        <scheme val="minor"/>
      </rPr>
      <t>: Sigla que identifica los reclamos ingresados por canal telefónico, bajo el nombre Reclamo Call Center que son ingresados por Atención Call Center (</t>
    </r>
    <r>
      <rPr>
        <b/>
        <sz val="11"/>
        <color theme="1"/>
        <rFont val="Calibri"/>
        <family val="2"/>
        <scheme val="minor"/>
      </rPr>
      <t>ACC</t>
    </r>
    <r>
      <rPr>
        <sz val="11"/>
        <color theme="1"/>
        <rFont val="Calibri"/>
        <family val="2"/>
        <scheme val="minor"/>
      </rPr>
      <t xml:space="preserve">).
</t>
    </r>
    <r>
      <rPr>
        <b/>
        <sz val="11"/>
        <color theme="1"/>
        <rFont val="Calibri"/>
        <family val="2"/>
        <scheme val="minor"/>
      </rPr>
      <t>DS</t>
    </r>
    <r>
      <rPr>
        <sz val="11"/>
        <color theme="1"/>
        <rFont val="Calibri"/>
        <family val="2"/>
        <scheme val="minor"/>
      </rPr>
      <t>: Sigla que identifica los reclamos ingresados por canal postal, bajo el nombre Derivación Subsecretaría que son ingresados a los departamentos Atención y Servicios al Usuario (</t>
    </r>
    <r>
      <rPr>
        <b/>
        <sz val="11"/>
        <color theme="1"/>
        <rFont val="Calibri"/>
        <family val="2"/>
        <scheme val="minor"/>
      </rPr>
      <t>ASU</t>
    </r>
    <r>
      <rPr>
        <sz val="11"/>
        <color theme="1"/>
        <rFont val="Calibri"/>
        <family val="2"/>
        <scheme val="minor"/>
      </rPr>
      <t xml:space="preserve">).
</t>
    </r>
    <r>
      <rPr>
        <b/>
        <sz val="11"/>
        <color theme="1"/>
        <rFont val="Calibri"/>
        <family val="2"/>
        <scheme val="minor"/>
      </rPr>
      <t>RA</t>
    </r>
    <r>
      <rPr>
        <sz val="11"/>
        <color theme="1"/>
        <rFont val="Calibri"/>
        <family val="2"/>
        <scheme val="minor"/>
      </rPr>
      <t>: Sigla que indica las atenciones presenciales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RV:</t>
    </r>
    <r>
      <rPr>
        <sz val="11"/>
        <color theme="1"/>
        <rFont val="Calibri"/>
        <family val="2"/>
        <scheme val="minor"/>
      </rPr>
      <t xml:space="preserve">  Sigla que indica las atenciones virtuales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PV:</t>
    </r>
    <r>
      <rPr>
        <sz val="11"/>
        <color theme="1"/>
        <rFont val="Calibri"/>
        <family val="2"/>
        <scheme val="minor"/>
      </rPr>
      <t xml:space="preserve"> Sigla que corresponde a los reclamos ingresados mediante atenciones virtuales, bajo el nombre de Presentación Virtual que son registradas en Sistema Estadístico de Atención a Público </t>
    </r>
    <r>
      <rPr>
        <b/>
        <sz val="11"/>
        <color theme="1"/>
        <rFont val="Calibri"/>
        <family val="2"/>
        <scheme val="minor"/>
      </rPr>
      <t>(OAP)</t>
    </r>
    <r>
      <rPr>
        <sz val="11"/>
        <color theme="1"/>
        <rFont val="Calibri"/>
        <family val="2"/>
        <scheme val="minor"/>
      </rPr>
      <t xml:space="preserve">
</t>
    </r>
    <r>
      <rPr>
        <u/>
        <sz val="11"/>
        <color theme="1"/>
        <rFont val="Calibri"/>
        <family val="2"/>
        <scheme val="minor"/>
      </rPr>
      <t>*Nota-Observación 1</t>
    </r>
    <r>
      <rPr>
        <sz val="11"/>
        <color theme="1"/>
        <rFont val="Calibri"/>
        <family val="2"/>
        <scheme val="minor"/>
      </rPr>
      <t xml:space="preserve">: Todos los campos descritos se componen de la siguiente estructura: </t>
    </r>
    <r>
      <rPr>
        <i/>
        <sz val="11"/>
        <color theme="1"/>
        <rFont val="Calibri"/>
        <family val="2"/>
        <scheme val="minor"/>
      </rPr>
      <t>"Sigla del documento de ingreso - Sigla que identifica el área de ingreso del documento - Año de ingreso - Número correlativo de ingreso"</t>
    </r>
    <r>
      <rPr>
        <sz val="11"/>
        <color theme="1"/>
        <rFont val="Calibri"/>
        <family val="2"/>
        <scheme val="minor"/>
      </rPr>
      <t xml:space="preserve">. 
</t>
    </r>
    <r>
      <rPr>
        <u/>
        <sz val="11"/>
        <color theme="1"/>
        <rFont val="Calibri"/>
        <family val="2"/>
        <scheme val="minor"/>
      </rPr>
      <t>**Nota-Observación 2</t>
    </r>
    <r>
      <rPr>
        <sz val="11"/>
        <color theme="1"/>
        <rFont val="Calibri"/>
        <family val="2"/>
        <scheme val="minor"/>
      </rPr>
      <t>: En el caso de los aplicativos (</t>
    </r>
    <r>
      <rPr>
        <b/>
        <sz val="11"/>
        <color theme="1"/>
        <rFont val="Calibri"/>
        <family val="2"/>
        <scheme val="minor"/>
      </rPr>
      <t>AP</t>
    </r>
    <r>
      <rPr>
        <sz val="11"/>
        <color theme="1"/>
        <rFont val="Calibri"/>
        <family val="2"/>
        <scheme val="minor"/>
      </rPr>
      <t>) la sigla (</t>
    </r>
    <r>
      <rPr>
        <b/>
        <sz val="11"/>
        <color theme="1"/>
        <rFont val="Calibri"/>
        <family val="2"/>
        <scheme val="minor"/>
      </rPr>
      <t>JGA</t>
    </r>
    <r>
      <rPr>
        <sz val="11"/>
        <color theme="1"/>
        <rFont val="Calibri"/>
        <family val="2"/>
        <scheme val="minor"/>
      </rPr>
      <t>) se asocia a la procedencia del documento que es de la Jefatura de Gabinete.</t>
    </r>
  </si>
  <si>
    <t>Corresponde a la fecha en la que ingresa y se registra en los sistemas informáticos de la Superintendencia de Pensiones, el reclamo de la o el usuario.</t>
  </si>
  <si>
    <r>
      <t xml:space="preserve">Indica la fecha en que se despacha la respuesta a la o el usuario.
</t>
    </r>
    <r>
      <rPr>
        <u/>
        <sz val="11"/>
        <rFont val="Calibri"/>
        <family val="2"/>
        <scheme val="minor"/>
      </rPr>
      <t>Nota Observación</t>
    </r>
    <r>
      <rPr>
        <sz val="11"/>
        <rFont val="Calibri"/>
        <family val="2"/>
        <scheme val="minor"/>
      </rPr>
      <t xml:space="preserve">: Para aquellos casos en que el usuario realiza distintos ingresos por la misma materia, se emite una única respuesta que puede abordar varias consultas del solicitante.
</t>
    </r>
  </si>
  <si>
    <r>
      <t xml:space="preserve">Corresponde al estado en que se encuentra la tramitación del reclamo.
</t>
    </r>
    <r>
      <rPr>
        <b/>
        <sz val="11"/>
        <rFont val="Calibri"/>
        <family val="2"/>
        <scheme val="minor"/>
      </rPr>
      <t>1) Ingresado:</t>
    </r>
    <r>
      <rPr>
        <sz val="11"/>
        <rFont val="Calibri"/>
        <family val="2"/>
        <scheme val="minor"/>
      </rPr>
      <t xml:space="preserve"> Indica que el caso se encuentra ingresado en la Superintendencia de Pensiones.
</t>
    </r>
    <r>
      <rPr>
        <b/>
        <sz val="11"/>
        <rFont val="Calibri"/>
        <family val="2"/>
        <scheme val="minor"/>
      </rPr>
      <t xml:space="preserve">2) En análisis: </t>
    </r>
    <r>
      <rPr>
        <sz val="11"/>
        <rFont val="Calibri"/>
        <family val="2"/>
        <scheme val="minor"/>
      </rPr>
      <t xml:space="preserve">Indica que el caso está siendo procesado para dar respuesta al reclamo.
</t>
    </r>
    <r>
      <rPr>
        <b/>
        <sz val="11"/>
        <rFont val="Calibri"/>
        <family val="2"/>
        <scheme val="minor"/>
      </rPr>
      <t>3) Respondido</t>
    </r>
    <r>
      <rPr>
        <sz val="11"/>
        <rFont val="Calibri"/>
        <family val="2"/>
        <scheme val="minor"/>
      </rPr>
      <t xml:space="preserve">: Indica que se ha entregado una respuesta resolutiva  a la o el usuario.
</t>
    </r>
    <r>
      <rPr>
        <u/>
        <sz val="11"/>
        <rFont val="Calibri"/>
        <family val="2"/>
        <scheme val="minor"/>
      </rPr>
      <t>Nota-Observación 1</t>
    </r>
    <r>
      <rPr>
        <b/>
        <sz val="11"/>
        <rFont val="Calibri"/>
        <family val="2"/>
        <scheme val="minor"/>
      </rPr>
      <t xml:space="preserve">: </t>
    </r>
    <r>
      <rPr>
        <sz val="11"/>
        <rFont val="Calibri"/>
        <family val="2"/>
        <scheme val="minor"/>
      </rPr>
      <t xml:space="preserve">Se entiende por respuesta resolutiva aquella que entrega la Superintendencia de Pensiones a la o el usuario de acuerdo al marco legal, normativa y/o instrucciones vigentes, que da por finalizado y resuelto el requerimiento por el cual él acudió a la institución.
</t>
    </r>
    <r>
      <rPr>
        <u/>
        <sz val="11"/>
        <color theme="1"/>
        <rFont val="Calibri"/>
        <family val="2"/>
        <scheme val="minor"/>
      </rPr>
      <t>Nota-Observación 2</t>
    </r>
    <r>
      <rPr>
        <sz val="11"/>
        <color theme="1"/>
        <rFont val="Calibri"/>
        <family val="2"/>
        <scheme val="minor"/>
      </rPr>
      <t>: Para la hoja "Reclamos Derivados" la cual contiene todos los registros referidos a presentaciones de usuarios(as), que tratan sobre materias que no son de competencia de la institución, las que se clasifican e identifican en la columna "tema" como "Reclamo que corresponde a otro servicio público" y que una vez efectuada la derivación, actualmente la Superintendencia de Pensiones lo registra en el campo "estado" como "respondido". Esta clasificación indica que se ha entregado una respuesta a la o el usuario, informando que se ha derivado a otro servicio por tratarse de materias que no son de competencia de la Superintendencia de Pensiones (institución receptora del reclamo).</t>
    </r>
  </si>
  <si>
    <r>
      <t xml:space="preserve">Corresponde al tipo de documento de respuesta que se envía a la o el usuario*: 
</t>
    </r>
    <r>
      <rPr>
        <b/>
        <sz val="11"/>
        <color theme="1"/>
        <rFont val="Calibri"/>
        <family val="2"/>
        <scheme val="minor"/>
      </rPr>
      <t>OF:</t>
    </r>
    <r>
      <rPr>
        <sz val="11"/>
        <color theme="1"/>
        <rFont val="Calibri"/>
        <family val="2"/>
        <scheme val="minor"/>
      </rPr>
      <t xml:space="preserve"> Sigla que indica Oficio emitido desde la Superintendencia de Pensiones con respuesta a la o el usuario, el cual es enviado por canal postal.
</t>
    </r>
    <r>
      <rPr>
        <b/>
        <sz val="11"/>
        <color theme="1"/>
        <rFont val="Calibri"/>
        <family val="2"/>
        <scheme val="minor"/>
      </rPr>
      <t>EM</t>
    </r>
    <r>
      <rPr>
        <sz val="11"/>
        <color theme="1"/>
        <rFont val="Calibri"/>
        <family val="2"/>
        <scheme val="minor"/>
      </rPr>
      <t xml:space="preserve">: Sigla de E-mail con respuesta a la o el usuario, el cual es enviado mediante correo electrónico.
</t>
    </r>
    <r>
      <rPr>
        <b/>
        <sz val="11"/>
        <color theme="1"/>
        <rFont val="Calibri"/>
        <family val="2"/>
        <scheme val="minor"/>
      </rPr>
      <t>TC:</t>
    </r>
    <r>
      <rPr>
        <sz val="11"/>
        <color theme="1"/>
        <rFont val="Calibri"/>
        <family val="2"/>
        <scheme val="minor"/>
      </rPr>
      <t xml:space="preserve"> Sigla que indica transmisión electrónica utilizada por convenios internacionales para dar respuesta al reclamo a la o el usuario a través del organismo de enlace.
</t>
    </r>
    <r>
      <rPr>
        <b/>
        <sz val="11"/>
        <color theme="1"/>
        <rFont val="Calibri"/>
        <family val="2"/>
        <scheme val="minor"/>
      </rPr>
      <t>RA</t>
    </r>
    <r>
      <rPr>
        <sz val="11"/>
        <color theme="1"/>
        <rFont val="Calibri"/>
        <family val="2"/>
        <scheme val="minor"/>
      </rPr>
      <t xml:space="preserve">: Sigla que indica las atenciones presenciales resolutivas, se resuelve el reclamo "in situ".
</t>
    </r>
    <r>
      <rPr>
        <b/>
        <sz val="11"/>
        <color theme="1"/>
        <rFont val="Calibri"/>
        <family val="2"/>
        <scheme val="minor"/>
      </rPr>
      <t>RV:</t>
    </r>
    <r>
      <rPr>
        <sz val="11"/>
        <color theme="1"/>
        <rFont val="Calibri"/>
        <family val="2"/>
        <scheme val="minor"/>
      </rPr>
      <t xml:space="preserve">  Sigla que indica las atenciones virtuales resolutivas, se resuelve el reclamo "in situ"(OAP).
</t>
    </r>
    <r>
      <rPr>
        <b/>
        <sz val="11"/>
        <color theme="1"/>
        <rFont val="Calibri"/>
        <family val="2"/>
        <scheme val="minor"/>
      </rPr>
      <t>DE</t>
    </r>
    <r>
      <rPr>
        <sz val="11"/>
        <color theme="1"/>
        <rFont val="Calibri"/>
        <family val="2"/>
        <scheme val="minor"/>
      </rPr>
      <t xml:space="preserve">: Sigla que indica que es la respuesta emitida por un regulado mediante Oficio por instrucciones de la SP, el cual es registrado en canal postal bajo el nombre Documento Externo.
</t>
    </r>
    <r>
      <rPr>
        <u/>
        <sz val="11"/>
        <color theme="1"/>
        <rFont val="Calibri"/>
        <family val="2"/>
        <scheme val="minor"/>
      </rPr>
      <t>*Nota-Observación 1:</t>
    </r>
    <r>
      <rPr>
        <sz val="11"/>
        <color theme="1"/>
        <rFont val="Calibri"/>
        <family val="2"/>
        <scheme val="minor"/>
      </rPr>
      <t xml:space="preserve"> Todos los campos descritos se componen de la siguiente estructura: "Sigla del documento de respuesta - Sigla que identifica el área responsable del documento - Año de respuesta - Número correlativo de salida". Sólo en el caso de los Oficios, se agrega un número interno que precede al número correlativo se salida indicado entre corchetes "{ }".
</t>
    </r>
    <r>
      <rPr>
        <u/>
        <sz val="11"/>
        <color theme="1"/>
        <rFont val="Calibri"/>
        <family val="2"/>
        <scheme val="minor"/>
      </rPr>
      <t xml:space="preserve">
Nota- Observación 2</t>
    </r>
    <r>
      <rPr>
        <b/>
        <sz val="11"/>
        <color theme="1"/>
        <rFont val="Calibri"/>
        <family val="2"/>
        <scheme val="minor"/>
      </rPr>
      <t>:</t>
    </r>
    <r>
      <rPr>
        <sz val="11"/>
        <color theme="1"/>
        <rFont val="Calibri"/>
        <family val="2"/>
        <scheme val="minor"/>
      </rPr>
      <t xml:space="preserve"> A continuación se definen las siglas que identifican el área responsable del documento:
</t>
    </r>
    <r>
      <rPr>
        <b/>
        <sz val="11"/>
        <color theme="1"/>
        <rFont val="Calibri"/>
        <family val="2"/>
        <scheme val="minor"/>
      </rPr>
      <t>ASU:</t>
    </r>
    <r>
      <rPr>
        <sz val="11"/>
        <color theme="1"/>
        <rFont val="Calibri"/>
        <family val="2"/>
        <scheme val="minor"/>
      </rPr>
      <t xml:space="preserve"> Departamentos  Atención y Servicios al Usuario.
</t>
    </r>
    <r>
      <rPr>
        <b/>
        <sz val="11"/>
        <color theme="1"/>
        <rFont val="Calibri"/>
        <family val="2"/>
        <scheme val="minor"/>
      </rPr>
      <t>ATE:</t>
    </r>
    <r>
      <rPr>
        <sz val="11"/>
        <color theme="1"/>
        <rFont val="Calibri"/>
        <family val="2"/>
        <scheme val="minor"/>
      </rPr>
      <t xml:space="preserve"> Departamento Atención Usuarios.
</t>
    </r>
    <r>
      <rPr>
        <b/>
        <sz val="11"/>
        <color theme="1"/>
        <rFont val="Calibri"/>
        <family val="2"/>
        <scheme val="minor"/>
      </rPr>
      <t>CME:</t>
    </r>
    <r>
      <rPr>
        <sz val="11"/>
        <color theme="1"/>
        <rFont val="Calibri"/>
        <family val="2"/>
        <scheme val="minor"/>
      </rPr>
      <t xml:space="preserve"> División Comisiones Médicas y Ergonómicas.
</t>
    </r>
    <r>
      <rPr>
        <b/>
        <sz val="11"/>
        <color theme="1"/>
        <rFont val="Calibri"/>
        <family val="2"/>
        <scheme val="minor"/>
      </rPr>
      <t>DAI:</t>
    </r>
    <r>
      <rPr>
        <sz val="11"/>
        <color theme="1"/>
        <rFont val="Calibri"/>
        <family val="2"/>
        <scheme val="minor"/>
      </rPr>
      <t xml:space="preserve"> División Administración Interna.
</t>
    </r>
    <r>
      <rPr>
        <b/>
        <sz val="11"/>
        <color theme="1"/>
        <rFont val="Calibri"/>
        <family val="2"/>
        <scheme val="minor"/>
      </rPr>
      <t>PYS:</t>
    </r>
    <r>
      <rPr>
        <sz val="11"/>
        <color theme="1"/>
        <rFont val="Calibri"/>
        <family val="2"/>
        <scheme val="minor"/>
      </rPr>
      <t xml:space="preserve"> División Prestaciones y Seguros.
</t>
    </r>
    <r>
      <rPr>
        <b/>
        <sz val="11"/>
        <color theme="1"/>
        <rFont val="Calibri"/>
        <family val="2"/>
        <scheme val="minor"/>
      </rPr>
      <t>FIN:</t>
    </r>
    <r>
      <rPr>
        <sz val="11"/>
        <color theme="1"/>
        <rFont val="Calibri"/>
        <family val="2"/>
        <scheme val="minor"/>
      </rPr>
      <t xml:space="preserve"> División Financiera.
</t>
    </r>
    <r>
      <rPr>
        <b/>
        <sz val="11"/>
        <color theme="1"/>
        <rFont val="Calibri"/>
        <family val="2"/>
        <scheme val="minor"/>
      </rPr>
      <t>FIS:</t>
    </r>
    <r>
      <rPr>
        <sz val="11"/>
        <color theme="1"/>
        <rFont val="Calibri"/>
        <family val="2"/>
        <scheme val="minor"/>
      </rPr>
      <t xml:space="preserve"> Fiscalía.
</t>
    </r>
    <r>
      <rPr>
        <b/>
        <sz val="11"/>
        <color theme="1"/>
        <rFont val="Calibri"/>
        <family val="2"/>
        <scheme val="minor"/>
      </rPr>
      <t>DDN:</t>
    </r>
    <r>
      <rPr>
        <sz val="11"/>
        <color theme="1"/>
        <rFont val="Calibri"/>
        <family val="2"/>
        <scheme val="minor"/>
      </rPr>
      <t xml:space="preserve"> División Desarrollo Normativo.
</t>
    </r>
    <r>
      <rPr>
        <b/>
        <sz val="11"/>
        <color theme="1"/>
        <rFont val="Calibri"/>
        <family val="2"/>
        <scheme val="minor"/>
      </rPr>
      <t>EST:</t>
    </r>
    <r>
      <rPr>
        <sz val="11"/>
        <color theme="1"/>
        <rFont val="Calibri"/>
        <family val="2"/>
        <scheme val="minor"/>
      </rPr>
      <t xml:space="preserve"> División Estudios.
</t>
    </r>
    <r>
      <rPr>
        <b/>
        <sz val="11"/>
        <color theme="1"/>
        <rFont val="Calibri"/>
        <family val="2"/>
        <scheme val="minor"/>
      </rPr>
      <t>JGA:</t>
    </r>
    <r>
      <rPr>
        <sz val="11"/>
        <color theme="1"/>
        <rFont val="Calibri"/>
        <family val="2"/>
        <scheme val="minor"/>
      </rPr>
      <t xml:space="preserve"> Gabinete Superintendente.
</t>
    </r>
    <r>
      <rPr>
        <b/>
        <sz val="11"/>
        <color theme="1"/>
        <rFont val="Calibri"/>
        <family val="2"/>
        <scheme val="minor"/>
      </rPr>
      <t xml:space="preserve">UCO: </t>
    </r>
    <r>
      <rPr>
        <sz val="11"/>
        <color theme="1"/>
        <rFont val="Calibri"/>
        <family val="2"/>
        <scheme val="minor"/>
      </rPr>
      <t xml:space="preserve">Unidad de Comunicaciones.
</t>
    </r>
    <r>
      <rPr>
        <b/>
        <sz val="11"/>
        <color theme="1"/>
        <rFont val="Calibri"/>
        <family val="2"/>
        <scheme val="minor"/>
      </rPr>
      <t>CON:</t>
    </r>
    <r>
      <rPr>
        <sz val="11"/>
        <color theme="1"/>
        <rFont val="Calibri"/>
        <family val="2"/>
        <scheme val="minor"/>
      </rPr>
      <t xml:space="preserve"> División Control de Instituciones.
</t>
    </r>
    <r>
      <rPr>
        <b/>
        <sz val="11"/>
        <color theme="1"/>
        <rFont val="Calibri"/>
        <family val="2"/>
        <scheme val="minor"/>
      </rPr>
      <t>OPA</t>
    </r>
    <r>
      <rPr>
        <sz val="11"/>
        <color theme="1"/>
        <rFont val="Calibri"/>
        <family val="2"/>
        <scheme val="minor"/>
      </rPr>
      <t xml:space="preserve">: Oficina de Partes
</t>
    </r>
    <r>
      <rPr>
        <b/>
        <sz val="11"/>
        <color theme="1"/>
        <rFont val="Calibri"/>
        <family val="2"/>
        <scheme val="minor"/>
      </rPr>
      <t>URI:</t>
    </r>
    <r>
      <rPr>
        <sz val="11"/>
        <color theme="1"/>
        <rFont val="Calibri"/>
        <family val="2"/>
        <scheme val="minor"/>
      </rPr>
      <t xml:space="preserve"> Unidad de Riesgos Institucionales.
</t>
    </r>
    <r>
      <rPr>
        <u/>
        <sz val="11"/>
        <color theme="1"/>
        <rFont val="Calibri"/>
        <family val="2"/>
        <scheme val="minor"/>
      </rPr>
      <t>Nota-Observación 3:</t>
    </r>
    <r>
      <rPr>
        <sz val="11"/>
        <color theme="1"/>
        <rFont val="Calibri"/>
        <family val="2"/>
        <scheme val="minor"/>
      </rPr>
      <t xml:space="preserve"> Para aquellos casos en que el usuario realiza distintos ingresos por la misma materia, se emite una única respuesta que puede abordar varias consultas del solicitante.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</si>
</sst>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_-* #,##0.00_-;\-* #,##0.0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1"/>
      <color rgb="FF000000"/>
      <name val="Calibri"/>
      <family val="2"/>
      <scheme val="minor"/>
    </font>
    <font>
      <sz val="12"/>
      <color theme="1"/>
      <name val="Calibri"/>
      <family val="2"/>
      <scheme val="minor"/>
    </font>
    <font>
      <b/>
      <sz val="14"/>
      <color theme="0"/>
      <name val="Calibri"/>
      <family val="2"/>
      <scheme val="minor"/>
    </font>
    <font>
      <u/>
      <sz val="11"/>
      <color theme="1"/>
      <name val="Calibri"/>
      <family val="2"/>
      <scheme val="minor"/>
    </font>
    <font>
      <sz val="11"/>
      <name val="Calibri"/>
      <family val="2"/>
      <scheme val="minor"/>
    </font>
    <font>
      <b/>
      <sz val="11"/>
      <name val="Calibri"/>
      <family val="2"/>
      <scheme val="minor"/>
    </font>
    <font>
      <b/>
      <u/>
      <sz val="11"/>
      <name val="Calibri"/>
      <family val="2"/>
      <scheme val="minor"/>
    </font>
    <font>
      <i/>
      <sz val="11"/>
      <color theme="1"/>
      <name val="Calibri"/>
      <family val="2"/>
      <scheme val="minor"/>
    </font>
    <font>
      <u/>
      <sz val="11"/>
      <name val="Calibri"/>
      <family val="2"/>
      <scheme val="minor"/>
    </font>
    <font>
      <sz val="8"/>
      <name val="Calibri"/>
      <family val="2"/>
      <scheme val="minor"/>
    </font>
    <font>
      <b/>
      <sz val="11"/>
      <color rgb="FFFF0000"/>
      <name val="Calibri"/>
      <family val="2"/>
      <scheme val="minor"/>
    </font>
    <font>
      <b/>
      <sz val="10"/>
      <color theme="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66"/>
        <bgColor indexed="64"/>
      </patternFill>
    </fill>
    <fill>
      <patternFill patternType="solid">
        <fgColor theme="4" tint="0.79998168889431442"/>
        <bgColor indexed="64"/>
      </patternFill>
    </fill>
    <fill>
      <patternFill patternType="solid">
        <fgColor theme="0"/>
        <bgColor indexed="64"/>
      </patternFill>
    </fill>
    <fill>
      <patternFill patternType="solid">
        <fgColor rgb="FF0099CC"/>
        <bgColor indexed="64"/>
      </patternFill>
    </fill>
    <fill>
      <patternFill patternType="solid">
        <fgColor theme="3" tint="0.59999389629810485"/>
        <bgColor indexed="64"/>
      </patternFill>
    </fill>
    <fill>
      <patternFill patternType="solid">
        <fgColor rgb="FF00206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41" fontId="1" fillId="0" borderId="0" applyFont="0" applyFill="0" applyBorder="0" applyAlignment="0" applyProtection="0"/>
    <xf numFmtId="0" fontId="8" fillId="4" borderId="0" applyNumberFormat="0" applyBorder="0" applyAlignment="0" applyProtection="0"/>
    <xf numFmtId="0" fontId="2" fillId="0" borderId="0" applyNumberFormat="0" applyFill="0" applyBorder="0" applyAlignment="0" applyProtection="0"/>
  </cellStyleXfs>
  <cellXfs count="72">
    <xf numFmtId="0" fontId="0" fillId="0" borderId="0" xfId="0"/>
    <xf numFmtId="0" fontId="19" fillId="0" borderId="0" xfId="0" applyFont="1" applyAlignment="1"/>
    <xf numFmtId="0" fontId="16"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xf numFmtId="0" fontId="22" fillId="36" borderId="13" xfId="0" applyFont="1" applyFill="1" applyBorder="1" applyAlignment="1">
      <alignment vertical="top"/>
    </xf>
    <xf numFmtId="0" fontId="22" fillId="36" borderId="11" xfId="0" applyFont="1" applyFill="1" applyBorder="1" applyAlignment="1">
      <alignment vertical="top" wrapText="1"/>
    </xf>
    <xf numFmtId="0" fontId="0" fillId="36" borderId="11" xfId="0" applyFill="1" applyBorder="1"/>
    <xf numFmtId="0" fontId="0" fillId="34" borderId="10" xfId="0" applyFill="1" applyBorder="1" applyAlignment="1">
      <alignment horizontal="center" vertical="center"/>
    </xf>
    <xf numFmtId="0" fontId="0" fillId="0" borderId="0" xfId="0" applyAlignment="1">
      <alignment wrapText="1"/>
    </xf>
    <xf numFmtId="0" fontId="16" fillId="34" borderId="10" xfId="0" applyFont="1" applyFill="1" applyBorder="1" applyAlignment="1">
      <alignment horizontal="left" vertical="top" wrapText="1"/>
    </xf>
    <xf numFmtId="0" fontId="24" fillId="0" borderId="10" xfId="0" applyFont="1" applyFill="1" applyBorder="1" applyAlignment="1">
      <alignment horizontal="left" vertical="top" wrapText="1"/>
    </xf>
    <xf numFmtId="0" fontId="16" fillId="0" borderId="10" xfId="0" applyFont="1" applyFill="1" applyBorder="1" applyAlignment="1">
      <alignment horizontal="left" vertical="top" wrapText="1"/>
    </xf>
    <xf numFmtId="0" fontId="13" fillId="33" borderId="15" xfId="0" applyFont="1" applyFill="1" applyBorder="1" applyAlignment="1">
      <alignment horizontal="center" vertical="center" wrapText="1"/>
    </xf>
    <xf numFmtId="0" fontId="25" fillId="35" borderId="10" xfId="0" applyFont="1" applyFill="1" applyBorder="1" applyAlignment="1">
      <alignment horizontal="left" vertical="top" wrapText="1"/>
    </xf>
    <xf numFmtId="3" fontId="0" fillId="34" borderId="10" xfId="43" applyNumberFormat="1" applyFont="1" applyFill="1" applyBorder="1" applyAlignment="1">
      <alignment horizontal="center" vertical="center" wrapText="1"/>
    </xf>
    <xf numFmtId="0" fontId="0" fillId="0" borderId="0" xfId="0"/>
    <xf numFmtId="0" fontId="24" fillId="35" borderId="10" xfId="0" applyFont="1" applyFill="1" applyBorder="1" applyAlignment="1">
      <alignment horizontal="left" vertical="top" wrapText="1"/>
    </xf>
    <xf numFmtId="0" fontId="22" fillId="36" borderId="12" xfId="0" applyFont="1" applyFill="1" applyBorder="1" applyAlignment="1">
      <alignment horizontal="left" vertical="top" wrapText="1"/>
    </xf>
    <xf numFmtId="0" fontId="22" fillId="36" borderId="11" xfId="0" applyFont="1" applyFill="1" applyBorder="1" applyAlignment="1">
      <alignment horizontal="left" vertical="top"/>
    </xf>
    <xf numFmtId="0" fontId="25" fillId="0" borderId="10" xfId="0" applyFont="1" applyFill="1" applyBorder="1" applyAlignment="1">
      <alignment horizontal="left" vertical="top" wrapText="1"/>
    </xf>
    <xf numFmtId="0" fontId="16" fillId="0" borderId="10" xfId="0" applyFont="1" applyBorder="1" applyAlignment="1">
      <alignment horizontal="center" vertical="center"/>
    </xf>
    <xf numFmtId="0" fontId="13" fillId="36" borderId="13" xfId="0" applyFont="1" applyFill="1" applyBorder="1" applyAlignment="1"/>
    <xf numFmtId="0" fontId="13" fillId="36" borderId="11" xfId="0" applyFont="1" applyFill="1" applyBorder="1" applyAlignment="1"/>
    <xf numFmtId="0" fontId="13" fillId="36" borderId="12" xfId="0" applyFont="1" applyFill="1" applyBorder="1" applyAlignment="1">
      <alignment horizontal="center" vertical="center"/>
    </xf>
    <xf numFmtId="0" fontId="25" fillId="34" borderId="10" xfId="0" applyFont="1" applyFill="1" applyBorder="1" applyAlignment="1">
      <alignment horizontal="left" vertical="top" wrapText="1"/>
    </xf>
    <xf numFmtId="0" fontId="13" fillId="33" borderId="14" xfId="0" applyFont="1" applyFill="1" applyBorder="1" applyAlignment="1">
      <alignment horizontal="center" vertical="center" wrapText="1"/>
    </xf>
    <xf numFmtId="0" fontId="13" fillId="33" borderId="10" xfId="0" applyFont="1" applyFill="1" applyBorder="1" applyAlignment="1">
      <alignment horizontal="center" vertical="center" wrapText="1"/>
    </xf>
    <xf numFmtId="0" fontId="13" fillId="33" borderId="10" xfId="0" applyFont="1" applyFill="1" applyBorder="1" applyAlignment="1">
      <alignment horizontal="left" vertical="center" wrapText="1"/>
    </xf>
    <xf numFmtId="0" fontId="16" fillId="37" borderId="10" xfId="0" applyFont="1" applyFill="1" applyBorder="1" applyAlignment="1">
      <alignment horizontal="center" vertical="center"/>
    </xf>
    <xf numFmtId="3" fontId="16" fillId="37" borderId="10" xfId="0" applyNumberFormat="1" applyFont="1" applyFill="1" applyBorder="1" applyAlignment="1">
      <alignment horizontal="center"/>
    </xf>
    <xf numFmtId="0" fontId="0" fillId="0" borderId="10" xfId="0" applyFill="1" applyBorder="1" applyAlignment="1">
      <alignment horizontal="left" vertical="top" wrapText="1"/>
    </xf>
    <xf numFmtId="3" fontId="0" fillId="0" borderId="10" xfId="0" applyNumberFormat="1" applyBorder="1" applyAlignment="1">
      <alignment horizontal="center" vertical="center"/>
    </xf>
    <xf numFmtId="10" fontId="0" fillId="0" borderId="10" xfId="44" applyNumberFormat="1" applyFont="1" applyBorder="1" applyAlignment="1">
      <alignment horizontal="center" vertical="center"/>
    </xf>
    <xf numFmtId="10" fontId="16" fillId="37" borderId="10" xfId="44" applyNumberFormat="1" applyFont="1" applyFill="1" applyBorder="1" applyAlignment="1">
      <alignment horizontal="center" vertical="center"/>
    </xf>
    <xf numFmtId="0" fontId="31" fillId="33" borderId="10" xfId="0" applyFont="1" applyFill="1" applyBorder="1" applyAlignment="1">
      <alignment horizontal="center" vertical="center" wrapText="1"/>
    </xf>
    <xf numFmtId="3" fontId="0" fillId="0" borderId="10" xfId="0" applyNumberFormat="1" applyBorder="1" applyAlignment="1">
      <alignment horizontal="center"/>
    </xf>
    <xf numFmtId="3" fontId="16" fillId="0" borderId="10" xfId="0" applyNumberFormat="1" applyFont="1" applyBorder="1"/>
    <xf numFmtId="0" fontId="13" fillId="33" borderId="10" xfId="0" applyFont="1" applyFill="1" applyBorder="1" applyAlignment="1">
      <alignment horizontal="center" vertical="center" wrapText="1"/>
    </xf>
    <xf numFmtId="1" fontId="16" fillId="35" borderId="10" xfId="0" applyNumberFormat="1" applyFont="1" applyFill="1" applyBorder="1" applyAlignment="1">
      <alignment horizontal="center"/>
    </xf>
    <xf numFmtId="0" fontId="21" fillId="35" borderId="10" xfId="0" applyFont="1" applyFill="1" applyBorder="1" applyAlignment="1">
      <alignment horizontal="left" vertical="top" wrapText="1"/>
    </xf>
    <xf numFmtId="0" fontId="0" fillId="35" borderId="10" xfId="0" applyFill="1" applyBorder="1" applyAlignment="1">
      <alignment horizontal="left" vertical="top" wrapText="1"/>
    </xf>
    <xf numFmtId="0" fontId="16" fillId="35" borderId="10" xfId="0" applyFont="1" applyFill="1" applyBorder="1" applyAlignment="1">
      <alignment horizontal="left" vertical="top" wrapText="1"/>
    </xf>
    <xf numFmtId="0" fontId="17" fillId="38" borderId="17" xfId="0" applyFont="1" applyFill="1" applyBorder="1"/>
    <xf numFmtId="0" fontId="0" fillId="0" borderId="0" xfId="0" applyAlignment="1">
      <alignment horizontal="center" vertical="center"/>
    </xf>
    <xf numFmtId="0" fontId="17" fillId="38" borderId="0" xfId="0" applyFont="1" applyFill="1" applyBorder="1" applyAlignment="1">
      <alignment horizontal="left" vertical="center"/>
    </xf>
    <xf numFmtId="0" fontId="17" fillId="38" borderId="16" xfId="0" applyFont="1" applyFill="1" applyBorder="1" applyAlignment="1"/>
    <xf numFmtId="0" fontId="17" fillId="38" borderId="18" xfId="0" applyFont="1" applyFill="1" applyBorder="1"/>
    <xf numFmtId="0" fontId="0" fillId="0" borderId="0" xfId="0" applyFill="1" applyBorder="1" applyAlignment="1"/>
    <xf numFmtId="0" fontId="0" fillId="0" borderId="0" xfId="0" applyFill="1" applyBorder="1"/>
    <xf numFmtId="14" fontId="0" fillId="0" borderId="0" xfId="0" applyNumberFormat="1" applyFill="1" applyBorder="1" applyAlignment="1"/>
    <xf numFmtId="0" fontId="0" fillId="0" borderId="0" xfId="0" applyFill="1"/>
    <xf numFmtId="0" fontId="20" fillId="0" borderId="0" xfId="0" applyFont="1" applyFill="1" applyBorder="1"/>
    <xf numFmtId="14" fontId="0" fillId="0" borderId="0" xfId="0" applyNumberFormat="1" applyFill="1" applyBorder="1"/>
    <xf numFmtId="21" fontId="0" fillId="0" borderId="0" xfId="0" applyNumberFormat="1" applyFill="1" applyBorder="1"/>
    <xf numFmtId="0" fontId="24" fillId="35" borderId="10" xfId="0" applyFont="1" applyFill="1" applyBorder="1" applyAlignment="1">
      <alignment horizontal="justify" vertical="top" wrapText="1"/>
    </xf>
    <xf numFmtId="0" fontId="24" fillId="35" borderId="10" xfId="0" applyFont="1" applyFill="1" applyBorder="1" applyAlignment="1">
      <alignment horizontal="justify" vertical="top"/>
    </xf>
    <xf numFmtId="0" fontId="31" fillId="33" borderId="10" xfId="0" applyFont="1" applyFill="1" applyBorder="1" applyAlignment="1">
      <alignment horizontal="center" vertical="center"/>
    </xf>
    <xf numFmtId="0" fontId="31" fillId="33" borderId="13"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1" fillId="33"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24" fillId="35" borderId="16" xfId="0" applyFont="1" applyFill="1" applyBorder="1" applyAlignment="1">
      <alignment horizontal="left" vertical="top" wrapText="1"/>
    </xf>
    <xf numFmtId="0" fontId="24" fillId="35" borderId="14" xfId="0" applyFont="1" applyFill="1" applyBorder="1" applyAlignment="1">
      <alignment horizontal="left" vertical="top" wrapText="1"/>
    </xf>
    <xf numFmtId="10" fontId="16" fillId="34" borderId="10" xfId="0" applyNumberFormat="1" applyFont="1" applyFill="1" applyBorder="1" applyAlignment="1">
      <alignment horizontal="center" vertical="center" wrapText="1"/>
    </xf>
    <xf numFmtId="3" fontId="16" fillId="0" borderId="13" xfId="0" applyNumberFormat="1" applyFont="1" applyBorder="1" applyAlignment="1">
      <alignment horizontal="center"/>
    </xf>
    <xf numFmtId="3" fontId="16" fillId="0" borderId="12" xfId="0" applyNumberFormat="1" applyFont="1" applyBorder="1" applyAlignment="1">
      <alignment horizontal="center"/>
    </xf>
    <xf numFmtId="3" fontId="16" fillId="0" borderId="10" xfId="0" applyNumberFormat="1" applyFont="1" applyBorder="1" applyAlignment="1">
      <alignment horizontal="center"/>
    </xf>
    <xf numFmtId="10" fontId="16" fillId="0" borderId="10" xfId="0" applyNumberFormat="1" applyFont="1" applyBorder="1" applyAlignment="1">
      <alignment horizontal="center"/>
    </xf>
    <xf numFmtId="0" fontId="13" fillId="33" borderId="10" xfId="0" applyFont="1" applyFill="1" applyBorder="1" applyAlignment="1">
      <alignment horizontal="center" vertical="center" wrapText="1"/>
    </xf>
    <xf numFmtId="0" fontId="16" fillId="0" borderId="10" xfId="0" applyFont="1" applyFill="1" applyBorder="1" applyAlignment="1">
      <alignment vertical="center" wrapText="1"/>
    </xf>
    <xf numFmtId="0" fontId="20" fillId="0" borderId="10" xfId="0" applyFont="1" applyBorder="1" applyAlignment="1">
      <alignment horizontal="left" vertical="center" wrapText="1"/>
    </xf>
  </cellXfs>
  <cellStyles count="5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1 2" xfId="45" xr:uid="{00000000-0005-0000-0000-00000D000000}"/>
    <cellStyle name="60% - Énfasis2" xfId="25" builtinId="36" customBuiltin="1"/>
    <cellStyle name="60% - Énfasis2 2" xfId="46" xr:uid="{00000000-0005-0000-0000-00000F000000}"/>
    <cellStyle name="60% - Énfasis3" xfId="29" builtinId="40" customBuiltin="1"/>
    <cellStyle name="60% - Énfasis3 2" xfId="47" xr:uid="{00000000-0005-0000-0000-000011000000}"/>
    <cellStyle name="60% - Énfasis4" xfId="33" builtinId="44" customBuiltin="1"/>
    <cellStyle name="60% - Énfasis4 2" xfId="48" xr:uid="{00000000-0005-0000-0000-000013000000}"/>
    <cellStyle name="60% - Énfasis5" xfId="37" builtinId="48" customBuiltin="1"/>
    <cellStyle name="60% - Énfasis5 2" xfId="49" xr:uid="{00000000-0005-0000-0000-000015000000}"/>
    <cellStyle name="60% - Énfasis6" xfId="41" builtinId="52" customBuiltin="1"/>
    <cellStyle name="60% - Énfasis6 2" xfId="50" xr:uid="{00000000-0005-0000-0000-000017000000}"/>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xfId="43" builtinId="6"/>
    <cellStyle name="Millares [0] 2" xfId="51" xr:uid="{00000000-0005-0000-0000-000026000000}"/>
    <cellStyle name="Millares 2" xfId="42" xr:uid="{00000000-0005-0000-0000-000027000000}"/>
    <cellStyle name="Neutral" xfId="8" builtinId="28" customBuiltin="1"/>
    <cellStyle name="Neutral 2" xfId="52" xr:uid="{00000000-0005-0000-0000-000029000000}"/>
    <cellStyle name="Normal" xfId="0" builtinId="0"/>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53" xr:uid="{00000000-0005-0000-0000-000034000000}"/>
    <cellStyle name="Total" xfId="17" builtinId="25" customBuiltin="1"/>
  </cellStyles>
  <dxfs count="0"/>
  <tableStyles count="0" defaultTableStyle="TableStyleMedium2" defaultPivotStyle="PivotStyleLight16"/>
  <colors>
    <mruColors>
      <color rgb="FF0099CC"/>
      <color rgb="FF0033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3366"/>
    <pageSetUpPr fitToPage="1"/>
  </sheetPr>
  <dimension ref="A1:K27"/>
  <sheetViews>
    <sheetView showGridLines="0" topLeftCell="A3" zoomScale="80" zoomScaleNormal="80" workbookViewId="0">
      <selection activeCell="I14" sqref="I14"/>
    </sheetView>
  </sheetViews>
  <sheetFormatPr baseColWidth="10" defaultRowHeight="15" x14ac:dyDescent="0.25"/>
  <cols>
    <col min="1" max="1" width="1.5703125" style="4" customWidth="1"/>
    <col min="2" max="2" width="25.85546875" customWidth="1"/>
    <col min="3" max="3" width="19.85546875" customWidth="1"/>
    <col min="4" max="4" width="16.28515625" customWidth="1"/>
    <col min="5" max="5" width="15.28515625" customWidth="1"/>
    <col min="6" max="6" width="15.85546875" customWidth="1"/>
    <col min="7" max="7" width="14.42578125" customWidth="1"/>
    <col min="8" max="8" width="12.42578125" customWidth="1"/>
    <col min="9" max="9" width="31.42578125" customWidth="1"/>
    <col min="10" max="10" width="117.85546875" customWidth="1"/>
    <col min="11" max="11" width="84" customWidth="1"/>
  </cols>
  <sheetData>
    <row r="1" spans="2:11" ht="18.75" customHeight="1" x14ac:dyDescent="0.25">
      <c r="B1" s="5" t="s">
        <v>4</v>
      </c>
      <c r="C1" s="6"/>
      <c r="D1" s="6"/>
      <c r="E1" s="6"/>
      <c r="F1" s="6"/>
      <c r="G1" s="6"/>
      <c r="H1" s="6"/>
      <c r="I1" s="6"/>
      <c r="J1" s="7"/>
      <c r="K1" s="6"/>
    </row>
    <row r="2" spans="2:11" ht="66" customHeight="1" x14ac:dyDescent="0.25">
      <c r="B2" s="26" t="s">
        <v>0</v>
      </c>
      <c r="C2" s="26" t="s">
        <v>1</v>
      </c>
      <c r="D2" s="26" t="s">
        <v>2</v>
      </c>
      <c r="E2" s="69" t="s">
        <v>265</v>
      </c>
      <c r="F2" s="69"/>
      <c r="G2" s="69"/>
      <c r="H2" s="13" t="s">
        <v>22</v>
      </c>
      <c r="I2" s="26" t="s">
        <v>7</v>
      </c>
      <c r="J2" s="27" t="s">
        <v>54</v>
      </c>
    </row>
    <row r="3" spans="2:11" ht="151.5" customHeight="1" x14ac:dyDescent="0.25">
      <c r="B3" s="70" t="s">
        <v>80</v>
      </c>
      <c r="C3" s="71" t="s">
        <v>9</v>
      </c>
      <c r="D3" s="61" t="s">
        <v>8</v>
      </c>
      <c r="E3" s="8" t="s">
        <v>11</v>
      </c>
      <c r="F3" s="15">
        <f>C9</f>
        <v>70</v>
      </c>
      <c r="G3" s="64">
        <f>F3/F4</f>
        <v>0.69306930693069302</v>
      </c>
      <c r="H3" s="61" t="s">
        <v>23</v>
      </c>
      <c r="I3" s="62" t="s">
        <v>90</v>
      </c>
      <c r="J3" s="55" t="s">
        <v>266</v>
      </c>
    </row>
    <row r="4" spans="2:11" ht="143.25" customHeight="1" x14ac:dyDescent="0.25">
      <c r="B4" s="70"/>
      <c r="C4" s="71"/>
      <c r="D4" s="61"/>
      <c r="E4" s="8" t="s">
        <v>12</v>
      </c>
      <c r="F4" s="15">
        <f>E9</f>
        <v>101</v>
      </c>
      <c r="G4" s="64"/>
      <c r="H4" s="61"/>
      <c r="I4" s="63"/>
      <c r="J4" s="56"/>
    </row>
    <row r="5" spans="2:11" ht="15" customHeight="1" x14ac:dyDescent="0.25"/>
    <row r="6" spans="2:11" s="16" customFormat="1" ht="49.15" customHeight="1" x14ac:dyDescent="0.25">
      <c r="B6" s="57" t="s">
        <v>10</v>
      </c>
      <c r="C6" s="58" t="s">
        <v>24</v>
      </c>
      <c r="D6" s="59"/>
      <c r="E6" s="60" t="s">
        <v>55</v>
      </c>
      <c r="F6" s="60"/>
    </row>
    <row r="7" spans="2:11" s="9" customFormat="1" ht="125.25" customHeight="1" x14ac:dyDescent="0.25">
      <c r="B7" s="57"/>
      <c r="C7" s="35" t="s">
        <v>86</v>
      </c>
      <c r="D7" s="35" t="s">
        <v>87</v>
      </c>
      <c r="E7" s="35" t="s">
        <v>88</v>
      </c>
      <c r="F7" s="35" t="s">
        <v>89</v>
      </c>
    </row>
    <row r="8" spans="2:11" s="16" customFormat="1" x14ac:dyDescent="0.25">
      <c r="B8" s="39">
        <v>2022</v>
      </c>
      <c r="C8" s="36">
        <v>69</v>
      </c>
      <c r="D8" s="36">
        <v>1</v>
      </c>
      <c r="E8" s="36">
        <v>96</v>
      </c>
      <c r="F8" s="36">
        <v>5</v>
      </c>
    </row>
    <row r="9" spans="2:11" s="16" customFormat="1" ht="15" customHeight="1" x14ac:dyDescent="0.25">
      <c r="B9" s="37" t="s">
        <v>25</v>
      </c>
      <c r="C9" s="65">
        <f>D8+C8</f>
        <v>70</v>
      </c>
      <c r="D9" s="66"/>
      <c r="E9" s="67">
        <f>E8+F8</f>
        <v>101</v>
      </c>
      <c r="F9" s="67"/>
    </row>
    <row r="10" spans="2:11" s="16" customFormat="1" x14ac:dyDescent="0.25">
      <c r="B10" s="37" t="s">
        <v>26</v>
      </c>
      <c r="C10" s="68">
        <f>C9/E9</f>
        <v>0.69306930693069302</v>
      </c>
      <c r="D10" s="68"/>
      <c r="E10" s="68"/>
      <c r="F10" s="68"/>
      <c r="G10" s="9"/>
    </row>
    <row r="13" spans="2:11" x14ac:dyDescent="0.25">
      <c r="B13" s="22" t="s">
        <v>38</v>
      </c>
      <c r="C13" s="23"/>
      <c r="D13" s="23"/>
      <c r="E13" s="24"/>
    </row>
    <row r="14" spans="2:11" ht="45" x14ac:dyDescent="0.25">
      <c r="B14" s="38" t="s">
        <v>42</v>
      </c>
      <c r="C14" s="38" t="s">
        <v>53</v>
      </c>
      <c r="D14" s="38" t="s">
        <v>34</v>
      </c>
      <c r="E14" s="38" t="s">
        <v>35</v>
      </c>
    </row>
    <row r="15" spans="2:11" x14ac:dyDescent="0.25">
      <c r="B15" s="21" t="s">
        <v>27</v>
      </c>
      <c r="C15" s="36">
        <f>'Resumen del Indicador'!F8+20</f>
        <v>25</v>
      </c>
      <c r="D15" s="32">
        <v>14</v>
      </c>
      <c r="E15" s="33">
        <f t="shared" ref="E15:E21" si="0">D15/C15</f>
        <v>0.56000000000000005</v>
      </c>
    </row>
    <row r="16" spans="2:11" x14ac:dyDescent="0.25">
      <c r="B16" s="21" t="s">
        <v>28</v>
      </c>
      <c r="C16" s="36">
        <f>5+C15</f>
        <v>30</v>
      </c>
      <c r="D16" s="32">
        <f>6+D15</f>
        <v>20</v>
      </c>
      <c r="E16" s="33">
        <f t="shared" si="0"/>
        <v>0.66666666666666663</v>
      </c>
    </row>
    <row r="17" spans="2:9" x14ac:dyDescent="0.25">
      <c r="B17" s="21" t="s">
        <v>29</v>
      </c>
      <c r="C17" s="36">
        <f>19+C16</f>
        <v>49</v>
      </c>
      <c r="D17" s="32">
        <f>11+D16</f>
        <v>31</v>
      </c>
      <c r="E17" s="33">
        <f t="shared" si="0"/>
        <v>0.63265306122448983</v>
      </c>
    </row>
    <row r="18" spans="2:9" x14ac:dyDescent="0.25">
      <c r="B18" s="21" t="s">
        <v>30</v>
      </c>
      <c r="C18" s="36">
        <f>18+C17</f>
        <v>67</v>
      </c>
      <c r="D18" s="32">
        <f>14+D17</f>
        <v>45</v>
      </c>
      <c r="E18" s="33">
        <f>D18/C18</f>
        <v>0.67164179104477617</v>
      </c>
    </row>
    <row r="19" spans="2:9" x14ac:dyDescent="0.25">
      <c r="B19" s="21" t="s">
        <v>31</v>
      </c>
      <c r="C19" s="36">
        <f>11+C18</f>
        <v>78</v>
      </c>
      <c r="D19" s="32">
        <f>6+D18</f>
        <v>51</v>
      </c>
      <c r="E19" s="33">
        <f t="shared" si="0"/>
        <v>0.65384615384615385</v>
      </c>
    </row>
    <row r="20" spans="2:9" x14ac:dyDescent="0.25">
      <c r="B20" s="21" t="s">
        <v>32</v>
      </c>
      <c r="C20" s="36">
        <f>12+C19</f>
        <v>90</v>
      </c>
      <c r="D20" s="32">
        <f>11+D19</f>
        <v>62</v>
      </c>
      <c r="E20" s="33">
        <f t="shared" si="0"/>
        <v>0.68888888888888888</v>
      </c>
    </row>
    <row r="21" spans="2:9" x14ac:dyDescent="0.25">
      <c r="B21" s="21" t="s">
        <v>33</v>
      </c>
      <c r="C21" s="36">
        <f>11+C20</f>
        <v>101</v>
      </c>
      <c r="D21" s="32">
        <f>8+D20</f>
        <v>70</v>
      </c>
      <c r="E21" s="33">
        <f t="shared" si="0"/>
        <v>0.69306930693069302</v>
      </c>
    </row>
    <row r="22" spans="2:9" x14ac:dyDescent="0.25">
      <c r="B22" s="21" t="s">
        <v>36</v>
      </c>
      <c r="C22" s="36"/>
      <c r="D22" s="32"/>
      <c r="E22" s="33" t="str">
        <f>IFERROR(D22/C22,"")</f>
        <v/>
      </c>
    </row>
    <row r="23" spans="2:9" x14ac:dyDescent="0.25">
      <c r="B23" s="21" t="s">
        <v>43</v>
      </c>
      <c r="C23" s="36"/>
      <c r="D23" s="32"/>
      <c r="E23" s="33" t="str">
        <f t="shared" ref="E23:E26" si="1">IFERROR(D23/C23,"")</f>
        <v/>
      </c>
    </row>
    <row r="24" spans="2:9" x14ac:dyDescent="0.25">
      <c r="B24" s="21" t="s">
        <v>44</v>
      </c>
      <c r="C24" s="36"/>
      <c r="D24" s="32"/>
      <c r="E24" s="33" t="str">
        <f t="shared" si="1"/>
        <v/>
      </c>
    </row>
    <row r="25" spans="2:9" x14ac:dyDescent="0.25">
      <c r="B25" s="21" t="s">
        <v>45</v>
      </c>
      <c r="C25" s="36"/>
      <c r="D25" s="32"/>
      <c r="E25" s="33" t="str">
        <f t="shared" si="1"/>
        <v/>
      </c>
    </row>
    <row r="26" spans="2:9" x14ac:dyDescent="0.25">
      <c r="B26" s="21" t="s">
        <v>46</v>
      </c>
      <c r="C26" s="36"/>
      <c r="D26" s="32"/>
      <c r="E26" s="33" t="str">
        <f t="shared" si="1"/>
        <v/>
      </c>
    </row>
    <row r="27" spans="2:9" x14ac:dyDescent="0.25">
      <c r="B27" s="29" t="s">
        <v>37</v>
      </c>
      <c r="C27" s="30">
        <f>C21</f>
        <v>101</v>
      </c>
      <c r="D27" s="30">
        <f>D21</f>
        <v>70</v>
      </c>
      <c r="E27" s="34">
        <f>D27/C27</f>
        <v>0.69306930693069302</v>
      </c>
      <c r="I27" s="16"/>
    </row>
  </sheetData>
  <mergeCells count="14">
    <mergeCell ref="C9:D9"/>
    <mergeCell ref="E9:F9"/>
    <mergeCell ref="C10:F10"/>
    <mergeCell ref="E2:G2"/>
    <mergeCell ref="B3:B4"/>
    <mergeCell ref="C3:C4"/>
    <mergeCell ref="D3:D4"/>
    <mergeCell ref="J3:J4"/>
    <mergeCell ref="B6:B7"/>
    <mergeCell ref="C6:D6"/>
    <mergeCell ref="E6:F6"/>
    <mergeCell ref="H3:H4"/>
    <mergeCell ref="I3:I4"/>
    <mergeCell ref="G3:G4"/>
  </mergeCells>
  <phoneticPr fontId="29" type="noConversion"/>
  <pageMargins left="0.7" right="0.7"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3366"/>
    <pageSetUpPr fitToPage="1"/>
  </sheetPr>
  <dimension ref="A1:F15"/>
  <sheetViews>
    <sheetView showGridLines="0" zoomScale="69" zoomScaleNormal="69" workbookViewId="0">
      <selection activeCell="M8" sqref="M8"/>
    </sheetView>
  </sheetViews>
  <sheetFormatPr baseColWidth="10" defaultRowHeight="15" x14ac:dyDescent="0.25"/>
  <cols>
    <col min="1" max="1" width="1.5703125" style="4" customWidth="1"/>
    <col min="2" max="2" width="17.5703125" customWidth="1"/>
    <col min="3" max="3" width="19.7109375" customWidth="1"/>
    <col min="4" max="4" width="198" customWidth="1"/>
  </cols>
  <sheetData>
    <row r="1" spans="2:6" ht="18.399999999999999" customHeight="1" x14ac:dyDescent="0.3">
      <c r="B1" s="19" t="s">
        <v>6</v>
      </c>
      <c r="C1" s="18"/>
      <c r="D1" s="18"/>
      <c r="E1" s="1"/>
      <c r="F1" s="1"/>
    </row>
    <row r="2" spans="2:6" s="9" customFormat="1" ht="45" x14ac:dyDescent="0.25">
      <c r="B2" s="27" t="s">
        <v>41</v>
      </c>
      <c r="C2" s="27" t="s">
        <v>57</v>
      </c>
      <c r="D2" s="28" t="s">
        <v>5</v>
      </c>
    </row>
    <row r="3" spans="2:6" s="16" customFormat="1" ht="63" x14ac:dyDescent="0.25">
      <c r="B3" s="10" t="s">
        <v>14</v>
      </c>
      <c r="C3" s="2" t="s">
        <v>3</v>
      </c>
      <c r="D3" s="40" t="s">
        <v>218</v>
      </c>
    </row>
    <row r="4" spans="2:6" s="16" customFormat="1" ht="228" customHeight="1" x14ac:dyDescent="0.25">
      <c r="B4" s="10" t="s">
        <v>39</v>
      </c>
      <c r="C4" s="12" t="s">
        <v>3</v>
      </c>
      <c r="D4" s="41" t="s">
        <v>307</v>
      </c>
    </row>
    <row r="5" spans="2:6" s="16" customFormat="1" ht="46.5" customHeight="1" x14ac:dyDescent="0.25">
      <c r="B5" s="10" t="s">
        <v>13</v>
      </c>
      <c r="C5" s="2" t="s">
        <v>56</v>
      </c>
      <c r="D5" s="41" t="s">
        <v>308</v>
      </c>
    </row>
    <row r="6" spans="2:6" s="16" customFormat="1" ht="78.75" customHeight="1" x14ac:dyDescent="0.25">
      <c r="B6" s="10" t="s">
        <v>51</v>
      </c>
      <c r="C6" s="12" t="s">
        <v>51</v>
      </c>
      <c r="D6" s="31" t="s">
        <v>310</v>
      </c>
    </row>
    <row r="7" spans="2:6" s="16" customFormat="1" ht="59.25" customHeight="1" x14ac:dyDescent="0.25">
      <c r="B7" s="25" t="s">
        <v>40</v>
      </c>
      <c r="C7" s="20" t="s">
        <v>3</v>
      </c>
      <c r="D7" s="11" t="s">
        <v>311</v>
      </c>
    </row>
    <row r="8" spans="2:6" s="16" customFormat="1" ht="223.5" customHeight="1" x14ac:dyDescent="0.25">
      <c r="B8" s="10" t="s">
        <v>15</v>
      </c>
      <c r="C8" s="2" t="s">
        <v>3</v>
      </c>
      <c r="D8" s="31" t="s">
        <v>312</v>
      </c>
    </row>
    <row r="9" spans="2:6" s="16" customFormat="1" ht="31.9" customHeight="1" x14ac:dyDescent="0.25">
      <c r="B9" s="10" t="s">
        <v>16</v>
      </c>
      <c r="C9" s="2" t="s">
        <v>47</v>
      </c>
      <c r="D9" s="3" t="s">
        <v>313</v>
      </c>
    </row>
    <row r="10" spans="2:6" s="16" customFormat="1" ht="32.450000000000003" customHeight="1" x14ac:dyDescent="0.25">
      <c r="B10" s="10" t="s">
        <v>17</v>
      </c>
      <c r="C10" s="2" t="s">
        <v>3</v>
      </c>
      <c r="D10" s="3" t="s">
        <v>52</v>
      </c>
    </row>
    <row r="11" spans="2:6" s="16" customFormat="1" ht="409.5" customHeight="1" x14ac:dyDescent="0.25">
      <c r="B11" s="10" t="s">
        <v>18</v>
      </c>
      <c r="C11" s="2" t="s">
        <v>58</v>
      </c>
      <c r="D11" s="31" t="s">
        <v>316</v>
      </c>
    </row>
    <row r="12" spans="2:6" s="16" customFormat="1" ht="38.450000000000003" customHeight="1" x14ac:dyDescent="0.25">
      <c r="B12" s="25" t="s">
        <v>21</v>
      </c>
      <c r="C12" s="14" t="s">
        <v>48</v>
      </c>
      <c r="D12" s="17" t="s">
        <v>314</v>
      </c>
    </row>
    <row r="13" spans="2:6" s="16" customFormat="1" ht="30" customHeight="1" x14ac:dyDescent="0.25">
      <c r="B13" s="25" t="s">
        <v>19</v>
      </c>
      <c r="C13" s="2" t="s">
        <v>3</v>
      </c>
      <c r="D13" s="11" t="s">
        <v>50</v>
      </c>
    </row>
    <row r="14" spans="2:6" s="16" customFormat="1" ht="30" customHeight="1" x14ac:dyDescent="0.25">
      <c r="B14" s="25" t="s">
        <v>219</v>
      </c>
      <c r="C14" s="2" t="s">
        <v>3</v>
      </c>
      <c r="D14" s="11" t="s">
        <v>220</v>
      </c>
    </row>
    <row r="15" spans="2:6" s="16" customFormat="1" ht="252.75" customHeight="1" x14ac:dyDescent="0.25">
      <c r="B15" s="10" t="s">
        <v>20</v>
      </c>
      <c r="C15" s="42" t="s">
        <v>49</v>
      </c>
      <c r="D15" s="11" t="s">
        <v>315</v>
      </c>
    </row>
  </sheetData>
  <pageMargins left="0.70866141732283472" right="0.70866141732283472" top="0.74803149606299213" bottom="0.74803149606299213" header="0.31496062992125984" footer="0.31496062992125984"/>
  <pageSetup scale="33"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CC"/>
  </sheetPr>
  <dimension ref="A1:M102"/>
  <sheetViews>
    <sheetView tabSelected="1" zoomScale="80" zoomScaleNormal="80" workbookViewId="0">
      <selection activeCell="P31" sqref="P31"/>
    </sheetView>
  </sheetViews>
  <sheetFormatPr baseColWidth="10" defaultRowHeight="15" x14ac:dyDescent="0.25"/>
  <cols>
    <col min="1" max="1" width="12.42578125" style="16" bestFit="1" customWidth="1"/>
    <col min="2" max="2" width="16" style="16" customWidth="1"/>
    <col min="3" max="3" width="15" style="16" customWidth="1"/>
    <col min="4" max="4" width="15.85546875" style="16" customWidth="1"/>
    <col min="5" max="5" width="20.85546875" style="16" customWidth="1"/>
    <col min="6" max="6" width="20.28515625" style="16" customWidth="1"/>
    <col min="7" max="7" width="12.140625" style="16" customWidth="1"/>
    <col min="8" max="8" width="12.7109375" style="16" customWidth="1"/>
    <col min="9" max="9" width="25.140625" style="16" customWidth="1"/>
    <col min="10" max="10" width="14" style="16" customWidth="1"/>
    <col min="11" max="11" width="14.42578125" style="16" bestFit="1" customWidth="1"/>
    <col min="12" max="12" width="13.7109375" style="16" bestFit="1" customWidth="1"/>
    <col min="13" max="13" width="14.140625" style="16" customWidth="1"/>
    <col min="14" max="16384" width="11.42578125" style="16"/>
  </cols>
  <sheetData>
    <row r="1" spans="1:13" s="44" customFormat="1" x14ac:dyDescent="0.25">
      <c r="A1" s="45" t="s">
        <v>59</v>
      </c>
      <c r="B1" s="45" t="s">
        <v>60</v>
      </c>
      <c r="C1" s="45" t="s">
        <v>61</v>
      </c>
      <c r="D1" s="45" t="s">
        <v>309</v>
      </c>
      <c r="E1" s="45" t="s">
        <v>62</v>
      </c>
      <c r="F1" s="45" t="s">
        <v>63</v>
      </c>
      <c r="G1" s="45" t="s">
        <v>64</v>
      </c>
      <c r="H1" s="45" t="s">
        <v>76</v>
      </c>
      <c r="I1" s="45" t="s">
        <v>65</v>
      </c>
      <c r="J1" s="45" t="s">
        <v>66</v>
      </c>
      <c r="K1" s="45" t="s">
        <v>67</v>
      </c>
      <c r="L1" s="45" t="s">
        <v>68</v>
      </c>
      <c r="M1" s="45" t="s">
        <v>69</v>
      </c>
    </row>
    <row r="2" spans="1:13" x14ac:dyDescent="0.25">
      <c r="A2" s="49" t="s">
        <v>70</v>
      </c>
      <c r="B2" s="49" t="s">
        <v>75</v>
      </c>
      <c r="C2" s="49">
        <v>1103840421</v>
      </c>
      <c r="D2" s="49" t="s">
        <v>72</v>
      </c>
      <c r="E2" s="49" t="s">
        <v>79</v>
      </c>
      <c r="F2" s="49" t="s">
        <v>221</v>
      </c>
      <c r="G2" s="53">
        <v>44390</v>
      </c>
      <c r="H2" s="54">
        <v>0.65318287037037037</v>
      </c>
      <c r="I2" s="49"/>
      <c r="J2" s="53"/>
      <c r="K2" s="49">
        <v>0</v>
      </c>
      <c r="L2" s="49">
        <v>0</v>
      </c>
      <c r="M2" s="49" t="s">
        <v>77</v>
      </c>
    </row>
    <row r="3" spans="1:13" x14ac:dyDescent="0.25">
      <c r="A3" s="49" t="s">
        <v>70</v>
      </c>
      <c r="B3" s="49" t="s">
        <v>71</v>
      </c>
      <c r="C3" s="49">
        <v>1614896021</v>
      </c>
      <c r="D3" s="49" t="s">
        <v>72</v>
      </c>
      <c r="E3" s="49" t="s">
        <v>79</v>
      </c>
      <c r="F3" s="49" t="s">
        <v>82</v>
      </c>
      <c r="G3" s="53">
        <v>44546</v>
      </c>
      <c r="H3" s="54">
        <v>0.48961805555555554</v>
      </c>
      <c r="I3" s="49"/>
      <c r="J3" s="53"/>
      <c r="K3" s="49">
        <v>0</v>
      </c>
      <c r="L3" s="49">
        <v>0</v>
      </c>
      <c r="M3" s="49" t="s">
        <v>77</v>
      </c>
    </row>
    <row r="4" spans="1:13" x14ac:dyDescent="0.25">
      <c r="A4" s="49" t="s">
        <v>70</v>
      </c>
      <c r="B4" s="49" t="s">
        <v>73</v>
      </c>
      <c r="C4" s="49">
        <v>1203171121</v>
      </c>
      <c r="D4" s="49" t="s">
        <v>72</v>
      </c>
      <c r="E4" s="49" t="s">
        <v>79</v>
      </c>
      <c r="F4" s="49" t="s">
        <v>81</v>
      </c>
      <c r="G4" s="53">
        <v>44546</v>
      </c>
      <c r="H4" s="54">
        <v>0.47074074074074074</v>
      </c>
      <c r="I4" s="49"/>
      <c r="J4" s="53"/>
      <c r="K4" s="49">
        <v>0</v>
      </c>
      <c r="L4" s="49">
        <v>0</v>
      </c>
      <c r="M4" s="49" t="s">
        <v>77</v>
      </c>
    </row>
    <row r="5" spans="1:13" x14ac:dyDescent="0.25">
      <c r="A5" s="49" t="s">
        <v>70</v>
      </c>
      <c r="B5" s="49" t="s">
        <v>71</v>
      </c>
      <c r="C5" s="49">
        <v>1614960121</v>
      </c>
      <c r="D5" s="49" t="s">
        <v>72</v>
      </c>
      <c r="E5" s="49" t="s">
        <v>79</v>
      </c>
      <c r="F5" s="49" t="s">
        <v>83</v>
      </c>
      <c r="G5" s="53">
        <v>44551</v>
      </c>
      <c r="H5" s="54">
        <v>0.38546296296296295</v>
      </c>
      <c r="I5" s="49"/>
      <c r="J5" s="53"/>
      <c r="K5" s="49">
        <v>0</v>
      </c>
      <c r="L5" s="49">
        <v>0</v>
      </c>
      <c r="M5" s="49" t="s">
        <v>77</v>
      </c>
    </row>
    <row r="6" spans="1:13" x14ac:dyDescent="0.25">
      <c r="A6" s="49" t="s">
        <v>70</v>
      </c>
      <c r="B6" s="49" t="s">
        <v>71</v>
      </c>
      <c r="C6" s="49">
        <v>1615054621</v>
      </c>
      <c r="D6" s="49" t="s">
        <v>72</v>
      </c>
      <c r="E6" s="49" t="s">
        <v>79</v>
      </c>
      <c r="F6" s="49" t="s">
        <v>84</v>
      </c>
      <c r="G6" s="53">
        <v>44557</v>
      </c>
      <c r="H6" s="54">
        <v>0.90627314814814808</v>
      </c>
      <c r="I6" s="49" t="s">
        <v>91</v>
      </c>
      <c r="J6" s="53">
        <v>44568</v>
      </c>
      <c r="K6" s="49">
        <v>11</v>
      </c>
      <c r="L6" s="49">
        <v>9</v>
      </c>
      <c r="M6" s="49" t="s">
        <v>74</v>
      </c>
    </row>
    <row r="7" spans="1:13" x14ac:dyDescent="0.25">
      <c r="A7" s="49" t="s">
        <v>70</v>
      </c>
      <c r="B7" s="49" t="s">
        <v>71</v>
      </c>
      <c r="C7" s="49">
        <v>1600044722</v>
      </c>
      <c r="D7" s="49" t="s">
        <v>72</v>
      </c>
      <c r="E7" s="49" t="s">
        <v>79</v>
      </c>
      <c r="F7" s="49" t="s">
        <v>92</v>
      </c>
      <c r="G7" s="53">
        <v>44565</v>
      </c>
      <c r="H7" s="54">
        <v>0.69797453703703705</v>
      </c>
      <c r="I7" s="49" t="s">
        <v>93</v>
      </c>
      <c r="J7" s="53">
        <v>44566</v>
      </c>
      <c r="K7" s="49">
        <v>1</v>
      </c>
      <c r="L7" s="49">
        <v>1</v>
      </c>
      <c r="M7" s="49" t="s">
        <v>74</v>
      </c>
    </row>
    <row r="8" spans="1:13" x14ac:dyDescent="0.25">
      <c r="A8" s="49" t="s">
        <v>70</v>
      </c>
      <c r="B8" s="49" t="s">
        <v>71</v>
      </c>
      <c r="C8" s="49">
        <v>1600079422</v>
      </c>
      <c r="D8" s="49" t="s">
        <v>72</v>
      </c>
      <c r="E8" s="49" t="s">
        <v>79</v>
      </c>
      <c r="F8" s="49" t="s">
        <v>94</v>
      </c>
      <c r="G8" s="53">
        <v>44567</v>
      </c>
      <c r="H8" s="54">
        <v>0.44793981481481482</v>
      </c>
      <c r="I8" s="49"/>
      <c r="J8" s="49"/>
      <c r="K8" s="49">
        <v>0</v>
      </c>
      <c r="L8" s="49">
        <v>0</v>
      </c>
      <c r="M8" s="49" t="s">
        <v>77</v>
      </c>
    </row>
    <row r="9" spans="1:13" x14ac:dyDescent="0.25">
      <c r="A9" s="49" t="s">
        <v>70</v>
      </c>
      <c r="B9" s="49" t="s">
        <v>71</v>
      </c>
      <c r="C9" s="49">
        <v>1600140622</v>
      </c>
      <c r="D9" s="49" t="s">
        <v>72</v>
      </c>
      <c r="E9" s="49" t="s">
        <v>79</v>
      </c>
      <c r="F9" s="49" t="s">
        <v>95</v>
      </c>
      <c r="G9" s="53">
        <v>44571</v>
      </c>
      <c r="H9" s="54">
        <v>0.59378472222222223</v>
      </c>
      <c r="I9" s="49" t="s">
        <v>222</v>
      </c>
      <c r="J9" s="53">
        <v>44655</v>
      </c>
      <c r="K9" s="49">
        <v>84</v>
      </c>
      <c r="L9" s="49">
        <v>60</v>
      </c>
      <c r="M9" s="49" t="s">
        <v>74</v>
      </c>
    </row>
    <row r="10" spans="1:13" x14ac:dyDescent="0.25">
      <c r="A10" s="49" t="s">
        <v>70</v>
      </c>
      <c r="B10" s="49" t="s">
        <v>71</v>
      </c>
      <c r="C10" s="49">
        <v>1600161122</v>
      </c>
      <c r="D10" s="49" t="s">
        <v>72</v>
      </c>
      <c r="E10" s="49" t="s">
        <v>79</v>
      </c>
      <c r="F10" s="49" t="s">
        <v>96</v>
      </c>
      <c r="G10" s="53">
        <v>44572</v>
      </c>
      <c r="H10" s="54">
        <v>0.51043981481481482</v>
      </c>
      <c r="I10" s="49" t="s">
        <v>97</v>
      </c>
      <c r="J10" s="53">
        <v>44574</v>
      </c>
      <c r="K10" s="49">
        <v>2</v>
      </c>
      <c r="L10" s="49">
        <v>2</v>
      </c>
      <c r="M10" s="49" t="s">
        <v>74</v>
      </c>
    </row>
    <row r="11" spans="1:13" x14ac:dyDescent="0.25">
      <c r="A11" s="49" t="s">
        <v>70</v>
      </c>
      <c r="B11" s="49" t="s">
        <v>71</v>
      </c>
      <c r="C11" s="49">
        <v>1600166222</v>
      </c>
      <c r="D11" s="49" t="s">
        <v>72</v>
      </c>
      <c r="E11" s="49" t="s">
        <v>79</v>
      </c>
      <c r="F11" s="49" t="s">
        <v>98</v>
      </c>
      <c r="G11" s="53">
        <v>44572</v>
      </c>
      <c r="H11" s="54">
        <v>0.65627314814814819</v>
      </c>
      <c r="I11" s="49" t="s">
        <v>99</v>
      </c>
      <c r="J11" s="53">
        <v>44579</v>
      </c>
      <c r="K11" s="49">
        <v>7</v>
      </c>
      <c r="L11" s="49">
        <v>5</v>
      </c>
      <c r="M11" s="49" t="s">
        <v>74</v>
      </c>
    </row>
    <row r="12" spans="1:13" x14ac:dyDescent="0.25">
      <c r="A12" s="49" t="s">
        <v>70</v>
      </c>
      <c r="B12" s="49" t="s">
        <v>71</v>
      </c>
      <c r="C12" s="49">
        <v>1600168222</v>
      </c>
      <c r="D12" s="49" t="s">
        <v>72</v>
      </c>
      <c r="E12" s="49" t="s">
        <v>79</v>
      </c>
      <c r="F12" s="49" t="s">
        <v>100</v>
      </c>
      <c r="G12" s="53">
        <v>44572</v>
      </c>
      <c r="H12" s="54">
        <v>0.73960648148148145</v>
      </c>
      <c r="I12" s="49" t="s">
        <v>101</v>
      </c>
      <c r="J12" s="53">
        <v>44579</v>
      </c>
      <c r="K12" s="49">
        <v>7</v>
      </c>
      <c r="L12" s="49">
        <v>5</v>
      </c>
      <c r="M12" s="49" t="s">
        <v>74</v>
      </c>
    </row>
    <row r="13" spans="1:13" x14ac:dyDescent="0.25">
      <c r="A13" s="49" t="s">
        <v>70</v>
      </c>
      <c r="B13" s="49" t="s">
        <v>71</v>
      </c>
      <c r="C13" s="49">
        <v>1600215122</v>
      </c>
      <c r="D13" s="49" t="s">
        <v>72</v>
      </c>
      <c r="E13" s="49" t="s">
        <v>79</v>
      </c>
      <c r="F13" s="49" t="s">
        <v>102</v>
      </c>
      <c r="G13" s="53">
        <v>44574</v>
      </c>
      <c r="H13" s="54">
        <v>0.96881944444444434</v>
      </c>
      <c r="I13" s="49"/>
      <c r="J13" s="53"/>
      <c r="K13" s="49">
        <v>0</v>
      </c>
      <c r="L13" s="49">
        <v>0</v>
      </c>
      <c r="M13" s="49" t="s">
        <v>77</v>
      </c>
    </row>
    <row r="14" spans="1:13" x14ac:dyDescent="0.25">
      <c r="A14" s="49" t="s">
        <v>70</v>
      </c>
      <c r="B14" s="49" t="s">
        <v>71</v>
      </c>
      <c r="C14" s="49">
        <v>1600235222</v>
      </c>
      <c r="D14" s="49" t="s">
        <v>72</v>
      </c>
      <c r="E14" s="49" t="s">
        <v>79</v>
      </c>
      <c r="F14" s="49" t="s">
        <v>103</v>
      </c>
      <c r="G14" s="53">
        <v>44577</v>
      </c>
      <c r="H14" s="54">
        <v>0.96877314814814808</v>
      </c>
      <c r="I14" s="49" t="s">
        <v>104</v>
      </c>
      <c r="J14" s="53">
        <v>44578</v>
      </c>
      <c r="K14" s="49">
        <v>1</v>
      </c>
      <c r="L14" s="49">
        <v>1</v>
      </c>
      <c r="M14" s="49" t="s">
        <v>74</v>
      </c>
    </row>
    <row r="15" spans="1:13" x14ac:dyDescent="0.25">
      <c r="A15" s="49" t="s">
        <v>70</v>
      </c>
      <c r="B15" s="49" t="s">
        <v>71</v>
      </c>
      <c r="C15" s="49">
        <v>1600241722</v>
      </c>
      <c r="D15" s="49" t="s">
        <v>72</v>
      </c>
      <c r="E15" s="49" t="s">
        <v>79</v>
      </c>
      <c r="F15" s="49" t="s">
        <v>105</v>
      </c>
      <c r="G15" s="53">
        <v>44578</v>
      </c>
      <c r="H15" s="54">
        <v>0.48961805555555554</v>
      </c>
      <c r="I15" s="49" t="s">
        <v>106</v>
      </c>
      <c r="J15" s="53">
        <v>44581</v>
      </c>
      <c r="K15" s="49">
        <v>3</v>
      </c>
      <c r="L15" s="49">
        <v>3</v>
      </c>
      <c r="M15" s="49" t="s">
        <v>74</v>
      </c>
    </row>
    <row r="16" spans="1:13" x14ac:dyDescent="0.25">
      <c r="A16" s="49" t="s">
        <v>70</v>
      </c>
      <c r="B16" s="49" t="s">
        <v>71</v>
      </c>
      <c r="C16" s="49">
        <v>1600245522</v>
      </c>
      <c r="D16" s="49" t="s">
        <v>72</v>
      </c>
      <c r="E16" s="49" t="s">
        <v>79</v>
      </c>
      <c r="F16" s="49" t="s">
        <v>107</v>
      </c>
      <c r="G16" s="53">
        <v>44578</v>
      </c>
      <c r="H16" s="54">
        <v>0.53127314814814819</v>
      </c>
      <c r="I16" s="49" t="s">
        <v>108</v>
      </c>
      <c r="J16" s="53">
        <v>44579</v>
      </c>
      <c r="K16" s="49">
        <v>1</v>
      </c>
      <c r="L16" s="49">
        <v>1</v>
      </c>
      <c r="M16" s="49" t="s">
        <v>74</v>
      </c>
    </row>
    <row r="17" spans="1:13" x14ac:dyDescent="0.25">
      <c r="A17" s="49" t="s">
        <v>70</v>
      </c>
      <c r="B17" s="49" t="s">
        <v>71</v>
      </c>
      <c r="C17" s="49">
        <v>1600255622</v>
      </c>
      <c r="D17" s="49" t="s">
        <v>72</v>
      </c>
      <c r="E17" s="49" t="s">
        <v>79</v>
      </c>
      <c r="F17" s="49" t="s">
        <v>109</v>
      </c>
      <c r="G17" s="53">
        <v>44579</v>
      </c>
      <c r="H17" s="54">
        <v>5.2118055555555563E-2</v>
      </c>
      <c r="I17" s="49" t="s">
        <v>110</v>
      </c>
      <c r="J17" s="53">
        <v>44586</v>
      </c>
      <c r="K17" s="49">
        <v>7</v>
      </c>
      <c r="L17" s="49">
        <v>5</v>
      </c>
      <c r="M17" s="49" t="s">
        <v>74</v>
      </c>
    </row>
    <row r="18" spans="1:13" x14ac:dyDescent="0.25">
      <c r="A18" s="49" t="s">
        <v>70</v>
      </c>
      <c r="B18" s="49" t="s">
        <v>71</v>
      </c>
      <c r="C18" s="49">
        <v>1600260422</v>
      </c>
      <c r="D18" s="49" t="s">
        <v>72</v>
      </c>
      <c r="E18" s="49" t="s">
        <v>79</v>
      </c>
      <c r="F18" s="49" t="s">
        <v>111</v>
      </c>
      <c r="G18" s="53">
        <v>44579</v>
      </c>
      <c r="H18" s="54">
        <v>0.42711805555555554</v>
      </c>
      <c r="I18" s="49" t="s">
        <v>112</v>
      </c>
      <c r="J18" s="53">
        <v>44581</v>
      </c>
      <c r="K18" s="49">
        <v>2</v>
      </c>
      <c r="L18" s="49">
        <v>2</v>
      </c>
      <c r="M18" s="49" t="s">
        <v>74</v>
      </c>
    </row>
    <row r="19" spans="1:13" x14ac:dyDescent="0.25">
      <c r="A19" s="49" t="s">
        <v>70</v>
      </c>
      <c r="B19" s="49" t="s">
        <v>75</v>
      </c>
      <c r="C19" s="49">
        <v>1100107922</v>
      </c>
      <c r="D19" s="49" t="s">
        <v>72</v>
      </c>
      <c r="E19" s="49" t="s">
        <v>79</v>
      </c>
      <c r="F19" s="49" t="s">
        <v>113</v>
      </c>
      <c r="G19" s="53">
        <v>44566</v>
      </c>
      <c r="H19" s="54">
        <v>0.43862268518518516</v>
      </c>
      <c r="I19" s="49" t="s">
        <v>114</v>
      </c>
      <c r="J19" s="53">
        <v>44579</v>
      </c>
      <c r="K19" s="49">
        <v>13</v>
      </c>
      <c r="L19" s="49">
        <v>9</v>
      </c>
      <c r="M19" s="49" t="s">
        <v>74</v>
      </c>
    </row>
    <row r="20" spans="1:13" x14ac:dyDescent="0.25">
      <c r="A20" s="49" t="s">
        <v>70</v>
      </c>
      <c r="B20" s="49" t="s">
        <v>71</v>
      </c>
      <c r="C20" s="49">
        <v>1600268022</v>
      </c>
      <c r="D20" s="49" t="s">
        <v>72</v>
      </c>
      <c r="E20" s="49" t="s">
        <v>79</v>
      </c>
      <c r="F20" s="49" t="s">
        <v>115</v>
      </c>
      <c r="G20" s="53">
        <v>44579</v>
      </c>
      <c r="H20" s="54">
        <v>0.57295138888888886</v>
      </c>
      <c r="I20" s="49" t="s">
        <v>116</v>
      </c>
      <c r="J20" s="53">
        <v>44582</v>
      </c>
      <c r="K20" s="49">
        <v>3</v>
      </c>
      <c r="L20" s="49">
        <v>3</v>
      </c>
      <c r="M20" s="49" t="s">
        <v>74</v>
      </c>
    </row>
    <row r="21" spans="1:13" x14ac:dyDescent="0.25">
      <c r="A21" s="49" t="s">
        <v>70</v>
      </c>
      <c r="B21" s="49" t="s">
        <v>71</v>
      </c>
      <c r="C21" s="49">
        <v>1600312422</v>
      </c>
      <c r="D21" s="49" t="s">
        <v>72</v>
      </c>
      <c r="E21" s="49" t="s">
        <v>79</v>
      </c>
      <c r="F21" s="49" t="s">
        <v>117</v>
      </c>
      <c r="G21" s="53">
        <v>44581</v>
      </c>
      <c r="H21" s="54">
        <v>0.55211805555555549</v>
      </c>
      <c r="I21" s="49" t="s">
        <v>118</v>
      </c>
      <c r="J21" s="53">
        <v>44586</v>
      </c>
      <c r="K21" s="49">
        <v>5</v>
      </c>
      <c r="L21" s="49">
        <v>3</v>
      </c>
      <c r="M21" s="49" t="s">
        <v>74</v>
      </c>
    </row>
    <row r="22" spans="1:13" x14ac:dyDescent="0.25">
      <c r="A22" s="49" t="s">
        <v>70</v>
      </c>
      <c r="B22" s="49" t="s">
        <v>71</v>
      </c>
      <c r="C22" s="49">
        <v>1600319622</v>
      </c>
      <c r="D22" s="49" t="s">
        <v>72</v>
      </c>
      <c r="E22" s="49" t="s">
        <v>79</v>
      </c>
      <c r="F22" s="49" t="s">
        <v>119</v>
      </c>
      <c r="G22" s="53">
        <v>44581</v>
      </c>
      <c r="H22" s="54">
        <v>0.80211805555555549</v>
      </c>
      <c r="I22" s="49" t="s">
        <v>120</v>
      </c>
      <c r="J22" s="53">
        <v>44582</v>
      </c>
      <c r="K22" s="49">
        <v>1</v>
      </c>
      <c r="L22" s="49">
        <v>1</v>
      </c>
      <c r="M22" s="49" t="s">
        <v>74</v>
      </c>
    </row>
    <row r="23" spans="1:13" x14ac:dyDescent="0.25">
      <c r="A23" s="49" t="s">
        <v>70</v>
      </c>
      <c r="B23" s="49" t="s">
        <v>71</v>
      </c>
      <c r="C23" s="49">
        <v>1600340022</v>
      </c>
      <c r="D23" s="49" t="s">
        <v>72</v>
      </c>
      <c r="E23" s="49" t="s">
        <v>79</v>
      </c>
      <c r="F23" s="49" t="s">
        <v>122</v>
      </c>
      <c r="G23" s="53">
        <v>44582</v>
      </c>
      <c r="H23" s="54">
        <v>0.76043981481481471</v>
      </c>
      <c r="I23" s="49" t="s">
        <v>123</v>
      </c>
      <c r="J23" s="53">
        <v>44593</v>
      </c>
      <c r="K23" s="49">
        <v>11</v>
      </c>
      <c r="L23" s="49">
        <v>7</v>
      </c>
      <c r="M23" s="49" t="s">
        <v>74</v>
      </c>
    </row>
    <row r="24" spans="1:13" x14ac:dyDescent="0.25">
      <c r="A24" s="49" t="s">
        <v>70</v>
      </c>
      <c r="B24" s="49" t="s">
        <v>71</v>
      </c>
      <c r="C24" s="49">
        <v>1600339122</v>
      </c>
      <c r="D24" s="49" t="s">
        <v>72</v>
      </c>
      <c r="E24" s="49" t="s">
        <v>79</v>
      </c>
      <c r="F24" s="49" t="s">
        <v>121</v>
      </c>
      <c r="G24" s="53">
        <v>44582</v>
      </c>
      <c r="H24" s="54">
        <v>0.71877314814814808</v>
      </c>
      <c r="I24" s="49" t="s">
        <v>223</v>
      </c>
      <c r="J24" s="53">
        <v>44736</v>
      </c>
      <c r="K24" s="49">
        <v>154</v>
      </c>
      <c r="L24" s="49">
        <v>108</v>
      </c>
      <c r="M24" s="49" t="s">
        <v>74</v>
      </c>
    </row>
    <row r="25" spans="1:13" x14ac:dyDescent="0.25">
      <c r="A25" s="49" t="s">
        <v>70</v>
      </c>
      <c r="B25" s="49" t="s">
        <v>71</v>
      </c>
      <c r="C25" s="49">
        <v>1600410622</v>
      </c>
      <c r="D25" s="49" t="s">
        <v>72</v>
      </c>
      <c r="E25" s="49" t="s">
        <v>79</v>
      </c>
      <c r="F25" s="49" t="s">
        <v>124</v>
      </c>
      <c r="G25" s="53">
        <v>44588</v>
      </c>
      <c r="H25" s="54">
        <v>0.51049768518518512</v>
      </c>
      <c r="I25" s="49" t="s">
        <v>125</v>
      </c>
      <c r="J25" s="53">
        <v>44593</v>
      </c>
      <c r="K25" s="49">
        <v>5</v>
      </c>
      <c r="L25" s="49">
        <v>3</v>
      </c>
      <c r="M25" s="49" t="s">
        <v>74</v>
      </c>
    </row>
    <row r="26" spans="1:13" x14ac:dyDescent="0.25">
      <c r="A26" s="49" t="s">
        <v>70</v>
      </c>
      <c r="B26" s="49" t="s">
        <v>71</v>
      </c>
      <c r="C26" s="49">
        <v>1600413422</v>
      </c>
      <c r="D26" s="49" t="s">
        <v>72</v>
      </c>
      <c r="E26" s="49" t="s">
        <v>79</v>
      </c>
      <c r="F26" s="49" t="s">
        <v>126</v>
      </c>
      <c r="G26" s="53">
        <v>44588</v>
      </c>
      <c r="H26" s="54">
        <v>0.61460648148148145</v>
      </c>
      <c r="I26" s="49" t="s">
        <v>127</v>
      </c>
      <c r="J26" s="53">
        <v>44613</v>
      </c>
      <c r="K26" s="49">
        <v>25</v>
      </c>
      <c r="L26" s="49">
        <v>17</v>
      </c>
      <c r="M26" s="49" t="s">
        <v>74</v>
      </c>
    </row>
    <row r="27" spans="1:13" x14ac:dyDescent="0.25">
      <c r="A27" s="49" t="s">
        <v>70</v>
      </c>
      <c r="B27" s="49" t="s">
        <v>71</v>
      </c>
      <c r="C27" s="49">
        <v>1600485322</v>
      </c>
      <c r="D27" s="49" t="s">
        <v>72</v>
      </c>
      <c r="E27" s="49" t="s">
        <v>79</v>
      </c>
      <c r="F27" s="49" t="s">
        <v>128</v>
      </c>
      <c r="G27" s="53">
        <v>44593</v>
      </c>
      <c r="H27" s="54">
        <v>0.92710648148148145</v>
      </c>
      <c r="I27" s="49" t="s">
        <v>129</v>
      </c>
      <c r="J27" s="53">
        <v>44594</v>
      </c>
      <c r="K27" s="49">
        <v>1</v>
      </c>
      <c r="L27" s="49">
        <v>1</v>
      </c>
      <c r="M27" s="49" t="s">
        <v>74</v>
      </c>
    </row>
    <row r="28" spans="1:13" x14ac:dyDescent="0.25">
      <c r="A28" s="49" t="s">
        <v>70</v>
      </c>
      <c r="B28" s="49" t="s">
        <v>71</v>
      </c>
      <c r="C28" s="49">
        <v>1600522022</v>
      </c>
      <c r="D28" s="49" t="s">
        <v>72</v>
      </c>
      <c r="E28" s="49" t="s">
        <v>79</v>
      </c>
      <c r="F28" s="49" t="s">
        <v>130</v>
      </c>
      <c r="G28" s="53">
        <v>44595</v>
      </c>
      <c r="H28" s="54">
        <v>0.76045138888888886</v>
      </c>
      <c r="I28" s="49" t="s">
        <v>224</v>
      </c>
      <c r="J28" s="53">
        <v>44608</v>
      </c>
      <c r="K28" s="49">
        <v>13</v>
      </c>
      <c r="L28" s="49">
        <v>9</v>
      </c>
      <c r="M28" s="49" t="s">
        <v>74</v>
      </c>
    </row>
    <row r="29" spans="1:13" x14ac:dyDescent="0.25">
      <c r="A29" s="49" t="s">
        <v>70</v>
      </c>
      <c r="B29" s="49" t="s">
        <v>71</v>
      </c>
      <c r="C29" s="49">
        <v>1600533122</v>
      </c>
      <c r="D29" s="49" t="s">
        <v>72</v>
      </c>
      <c r="E29" s="49" t="s">
        <v>79</v>
      </c>
      <c r="F29" s="49" t="s">
        <v>131</v>
      </c>
      <c r="G29" s="53">
        <v>44596</v>
      </c>
      <c r="H29" s="54">
        <v>0.59377314814814819</v>
      </c>
      <c r="I29" s="49" t="s">
        <v>225</v>
      </c>
      <c r="J29" s="53">
        <v>44638</v>
      </c>
      <c r="K29" s="49">
        <v>42</v>
      </c>
      <c r="L29" s="49">
        <v>30</v>
      </c>
      <c r="M29" s="49" t="s">
        <v>74</v>
      </c>
    </row>
    <row r="30" spans="1:13" x14ac:dyDescent="0.25">
      <c r="A30" s="49" t="s">
        <v>70</v>
      </c>
      <c r="B30" s="49" t="s">
        <v>71</v>
      </c>
      <c r="C30" s="49">
        <v>1600631622</v>
      </c>
      <c r="D30" s="49" t="s">
        <v>72</v>
      </c>
      <c r="E30" s="49" t="s">
        <v>79</v>
      </c>
      <c r="F30" s="49" t="s">
        <v>132</v>
      </c>
      <c r="G30" s="53">
        <v>44602</v>
      </c>
      <c r="H30" s="54">
        <v>0.88545138888888886</v>
      </c>
      <c r="I30" s="49"/>
      <c r="J30" s="53"/>
      <c r="K30" s="49">
        <v>0</v>
      </c>
      <c r="L30" s="49">
        <v>0</v>
      </c>
      <c r="M30" s="49" t="s">
        <v>77</v>
      </c>
    </row>
    <row r="31" spans="1:13" x14ac:dyDescent="0.25">
      <c r="A31" s="49" t="s">
        <v>70</v>
      </c>
      <c r="B31" s="49" t="s">
        <v>71</v>
      </c>
      <c r="C31" s="49">
        <v>1600750822</v>
      </c>
      <c r="D31" s="49" t="s">
        <v>72</v>
      </c>
      <c r="E31" s="49" t="s">
        <v>79</v>
      </c>
      <c r="F31" s="49" t="s">
        <v>133</v>
      </c>
      <c r="G31" s="53">
        <v>44610</v>
      </c>
      <c r="H31" s="54">
        <v>0.88545138888888886</v>
      </c>
      <c r="I31" s="49" t="s">
        <v>134</v>
      </c>
      <c r="J31" s="53">
        <v>44614</v>
      </c>
      <c r="K31" s="49">
        <v>4</v>
      </c>
      <c r="L31" s="49">
        <v>2</v>
      </c>
      <c r="M31" s="49" t="s">
        <v>74</v>
      </c>
    </row>
    <row r="32" spans="1:13" x14ac:dyDescent="0.25">
      <c r="A32" s="49" t="s">
        <v>70</v>
      </c>
      <c r="B32" s="49" t="s">
        <v>71</v>
      </c>
      <c r="C32" s="49">
        <v>1600925222</v>
      </c>
      <c r="D32" s="49" t="s">
        <v>72</v>
      </c>
      <c r="E32" s="49" t="s">
        <v>79</v>
      </c>
      <c r="F32" s="49" t="s">
        <v>135</v>
      </c>
      <c r="G32" s="53">
        <v>44623</v>
      </c>
      <c r="H32" s="54">
        <v>0.65628472222222223</v>
      </c>
      <c r="I32" s="49" t="s">
        <v>136</v>
      </c>
      <c r="J32" s="53">
        <v>44624</v>
      </c>
      <c r="K32" s="49">
        <v>1</v>
      </c>
      <c r="L32" s="49">
        <v>1</v>
      </c>
      <c r="M32" s="49" t="s">
        <v>74</v>
      </c>
    </row>
    <row r="33" spans="1:13" x14ac:dyDescent="0.25">
      <c r="A33" s="49" t="s">
        <v>70</v>
      </c>
      <c r="B33" s="49" t="s">
        <v>78</v>
      </c>
      <c r="C33" s="49">
        <v>530017822</v>
      </c>
      <c r="D33" s="49" t="s">
        <v>72</v>
      </c>
      <c r="E33" s="49" t="s">
        <v>79</v>
      </c>
      <c r="F33" s="49" t="s">
        <v>137</v>
      </c>
      <c r="G33" s="53">
        <v>44622</v>
      </c>
      <c r="H33" s="54">
        <v>0.40872685185185187</v>
      </c>
      <c r="I33" s="49" t="s">
        <v>138</v>
      </c>
      <c r="J33" s="53">
        <v>44631</v>
      </c>
      <c r="K33" s="49">
        <v>9</v>
      </c>
      <c r="L33" s="49">
        <v>7</v>
      </c>
      <c r="M33" s="49" t="s">
        <v>74</v>
      </c>
    </row>
    <row r="34" spans="1:13" x14ac:dyDescent="0.25">
      <c r="A34" s="49" t="s">
        <v>70</v>
      </c>
      <c r="B34" s="49" t="s">
        <v>71</v>
      </c>
      <c r="C34" s="49">
        <v>1600961822</v>
      </c>
      <c r="D34" s="49" t="s">
        <v>72</v>
      </c>
      <c r="E34" s="49" t="s">
        <v>79</v>
      </c>
      <c r="F34" s="49" t="s">
        <v>139</v>
      </c>
      <c r="G34" s="53">
        <v>44627</v>
      </c>
      <c r="H34" s="54">
        <v>0.69793981481481471</v>
      </c>
      <c r="I34" s="49" t="s">
        <v>140</v>
      </c>
      <c r="J34" s="53">
        <v>44628</v>
      </c>
      <c r="K34" s="49">
        <v>1</v>
      </c>
      <c r="L34" s="49">
        <v>1</v>
      </c>
      <c r="M34" s="49" t="s">
        <v>74</v>
      </c>
    </row>
    <row r="35" spans="1:13" x14ac:dyDescent="0.25">
      <c r="A35" s="49" t="s">
        <v>70</v>
      </c>
      <c r="B35" s="49" t="s">
        <v>71</v>
      </c>
      <c r="C35" s="49">
        <v>1601049622</v>
      </c>
      <c r="D35" s="49" t="s">
        <v>72</v>
      </c>
      <c r="E35" s="49" t="s">
        <v>79</v>
      </c>
      <c r="F35" s="49" t="s">
        <v>141</v>
      </c>
      <c r="G35" s="53">
        <v>44634</v>
      </c>
      <c r="H35" s="54">
        <v>0.57293981481481482</v>
      </c>
      <c r="I35" s="49"/>
      <c r="J35" s="49"/>
      <c r="K35" s="49">
        <v>0</v>
      </c>
      <c r="L35" s="49">
        <v>0</v>
      </c>
      <c r="M35" s="49" t="s">
        <v>77</v>
      </c>
    </row>
    <row r="36" spans="1:13" x14ac:dyDescent="0.25">
      <c r="A36" s="49" t="s">
        <v>70</v>
      </c>
      <c r="B36" s="49" t="s">
        <v>71</v>
      </c>
      <c r="C36" s="49">
        <v>1601069422</v>
      </c>
      <c r="D36" s="49" t="s">
        <v>72</v>
      </c>
      <c r="E36" s="49" t="s">
        <v>79</v>
      </c>
      <c r="F36" s="49" t="s">
        <v>142</v>
      </c>
      <c r="G36" s="53">
        <v>44635</v>
      </c>
      <c r="H36" s="54">
        <v>0.53128472222222223</v>
      </c>
      <c r="I36" s="49" t="s">
        <v>143</v>
      </c>
      <c r="J36" s="53">
        <v>44636</v>
      </c>
      <c r="K36" s="49">
        <v>1</v>
      </c>
      <c r="L36" s="49">
        <v>1</v>
      </c>
      <c r="M36" s="49" t="s">
        <v>74</v>
      </c>
    </row>
    <row r="37" spans="1:13" x14ac:dyDescent="0.25">
      <c r="A37" s="49" t="s">
        <v>70</v>
      </c>
      <c r="B37" s="49" t="s">
        <v>71</v>
      </c>
      <c r="C37" s="49">
        <v>1601098922</v>
      </c>
      <c r="D37" s="49" t="s">
        <v>72</v>
      </c>
      <c r="E37" s="49" t="s">
        <v>79</v>
      </c>
      <c r="F37" s="49" t="s">
        <v>144</v>
      </c>
      <c r="G37" s="53">
        <v>44636</v>
      </c>
      <c r="H37" s="54">
        <v>0.90627314814814808</v>
      </c>
      <c r="I37" s="49"/>
      <c r="J37" s="53"/>
      <c r="K37" s="49">
        <v>0</v>
      </c>
      <c r="L37" s="49">
        <v>0</v>
      </c>
      <c r="M37" s="49" t="s">
        <v>77</v>
      </c>
    </row>
    <row r="38" spans="1:13" x14ac:dyDescent="0.25">
      <c r="A38" s="49" t="s">
        <v>70</v>
      </c>
      <c r="B38" s="49" t="s">
        <v>71</v>
      </c>
      <c r="C38" s="49">
        <v>1601128522</v>
      </c>
      <c r="D38" s="49" t="s">
        <v>72</v>
      </c>
      <c r="E38" s="49" t="s">
        <v>79</v>
      </c>
      <c r="F38" s="49" t="s">
        <v>145</v>
      </c>
      <c r="G38" s="53">
        <v>44638</v>
      </c>
      <c r="H38" s="54">
        <v>0.53130787037037031</v>
      </c>
      <c r="I38" s="49" t="s">
        <v>146</v>
      </c>
      <c r="J38" s="53">
        <v>44644</v>
      </c>
      <c r="K38" s="49">
        <v>6</v>
      </c>
      <c r="L38" s="49">
        <v>4</v>
      </c>
      <c r="M38" s="49" t="s">
        <v>74</v>
      </c>
    </row>
    <row r="39" spans="1:13" x14ac:dyDescent="0.25">
      <c r="A39" s="49" t="s">
        <v>70</v>
      </c>
      <c r="B39" s="49" t="s">
        <v>71</v>
      </c>
      <c r="C39" s="49">
        <v>1601156422</v>
      </c>
      <c r="D39" s="49" t="s">
        <v>72</v>
      </c>
      <c r="E39" s="49" t="s">
        <v>79</v>
      </c>
      <c r="F39" s="49" t="s">
        <v>147</v>
      </c>
      <c r="G39" s="53">
        <v>44641</v>
      </c>
      <c r="H39" s="54">
        <v>0.63543981481481482</v>
      </c>
      <c r="I39" s="49"/>
      <c r="J39" s="49"/>
      <c r="K39" s="49">
        <v>0</v>
      </c>
      <c r="L39" s="49">
        <v>0</v>
      </c>
      <c r="M39" s="49" t="s">
        <v>77</v>
      </c>
    </row>
    <row r="40" spans="1:13" x14ac:dyDescent="0.25">
      <c r="A40" s="49" t="s">
        <v>70</v>
      </c>
      <c r="B40" s="49" t="s">
        <v>71</v>
      </c>
      <c r="C40" s="49">
        <v>1201025122</v>
      </c>
      <c r="D40" s="49" t="s">
        <v>72</v>
      </c>
      <c r="E40" s="49" t="s">
        <v>79</v>
      </c>
      <c r="F40" s="49" t="s">
        <v>148</v>
      </c>
      <c r="G40" s="53">
        <v>44641</v>
      </c>
      <c r="H40" s="54">
        <v>0.73195601851851855</v>
      </c>
      <c r="I40" s="49" t="s">
        <v>148</v>
      </c>
      <c r="J40" s="53">
        <v>44641</v>
      </c>
      <c r="K40" s="49">
        <v>0</v>
      </c>
      <c r="L40" s="49">
        <v>0</v>
      </c>
      <c r="M40" s="49" t="s">
        <v>74</v>
      </c>
    </row>
    <row r="41" spans="1:13" x14ac:dyDescent="0.25">
      <c r="A41" s="49" t="s">
        <v>70</v>
      </c>
      <c r="B41" s="49" t="s">
        <v>71</v>
      </c>
      <c r="C41" s="49">
        <v>1601189422</v>
      </c>
      <c r="D41" s="49" t="s">
        <v>72</v>
      </c>
      <c r="E41" s="49" t="s">
        <v>79</v>
      </c>
      <c r="F41" s="49" t="s">
        <v>149</v>
      </c>
      <c r="G41" s="53">
        <v>44642</v>
      </c>
      <c r="H41" s="54">
        <v>0.96877314814814808</v>
      </c>
      <c r="I41" s="49"/>
      <c r="J41" s="49"/>
      <c r="K41" s="49">
        <v>0</v>
      </c>
      <c r="L41" s="49">
        <v>0</v>
      </c>
      <c r="M41" s="49" t="s">
        <v>77</v>
      </c>
    </row>
    <row r="42" spans="1:13" x14ac:dyDescent="0.25">
      <c r="A42" s="49" t="s">
        <v>70</v>
      </c>
      <c r="B42" s="49" t="s">
        <v>71</v>
      </c>
      <c r="C42" s="49">
        <v>1601223422</v>
      </c>
      <c r="D42" s="49" t="s">
        <v>72</v>
      </c>
      <c r="E42" s="49" t="s">
        <v>79</v>
      </c>
      <c r="F42" s="49" t="s">
        <v>150</v>
      </c>
      <c r="G42" s="53">
        <v>44644</v>
      </c>
      <c r="H42" s="54">
        <v>0.86461805555555549</v>
      </c>
      <c r="I42" s="49" t="s">
        <v>151</v>
      </c>
      <c r="J42" s="53">
        <v>44648</v>
      </c>
      <c r="K42" s="49">
        <v>4</v>
      </c>
      <c r="L42" s="49">
        <v>2</v>
      </c>
      <c r="M42" s="49" t="s">
        <v>74</v>
      </c>
    </row>
    <row r="43" spans="1:13" x14ac:dyDescent="0.25">
      <c r="A43" s="49" t="s">
        <v>70</v>
      </c>
      <c r="B43" s="49" t="s">
        <v>71</v>
      </c>
      <c r="C43" s="49">
        <v>1601239422</v>
      </c>
      <c r="D43" s="49" t="s">
        <v>72</v>
      </c>
      <c r="E43" s="49" t="s">
        <v>79</v>
      </c>
      <c r="F43" s="49" t="s">
        <v>152</v>
      </c>
      <c r="G43" s="53">
        <v>44646</v>
      </c>
      <c r="H43" s="54">
        <v>0.51043981481481482</v>
      </c>
      <c r="I43" s="49" t="s">
        <v>153</v>
      </c>
      <c r="J43" s="53">
        <v>44649</v>
      </c>
      <c r="K43" s="49">
        <v>3</v>
      </c>
      <c r="L43" s="49">
        <v>2</v>
      </c>
      <c r="M43" s="49" t="s">
        <v>74</v>
      </c>
    </row>
    <row r="44" spans="1:13" x14ac:dyDescent="0.25">
      <c r="A44" s="49" t="s">
        <v>70</v>
      </c>
      <c r="B44" s="49" t="s">
        <v>71</v>
      </c>
      <c r="C44" s="49">
        <v>1601243922</v>
      </c>
      <c r="D44" s="49" t="s">
        <v>72</v>
      </c>
      <c r="E44" s="49" t="s">
        <v>79</v>
      </c>
      <c r="F44" s="49" t="s">
        <v>154</v>
      </c>
      <c r="G44" s="53">
        <v>44647</v>
      </c>
      <c r="H44" s="54">
        <v>0.90629629629629627</v>
      </c>
      <c r="I44" s="49" t="s">
        <v>155</v>
      </c>
      <c r="J44" s="53">
        <v>44648</v>
      </c>
      <c r="K44" s="49">
        <v>1</v>
      </c>
      <c r="L44" s="49">
        <v>1</v>
      </c>
      <c r="M44" s="49" t="s">
        <v>74</v>
      </c>
    </row>
    <row r="45" spans="1:13" x14ac:dyDescent="0.25">
      <c r="A45" s="49" t="s">
        <v>70</v>
      </c>
      <c r="B45" s="49" t="s">
        <v>71</v>
      </c>
      <c r="C45" s="49">
        <v>1601265622</v>
      </c>
      <c r="D45" s="49" t="s">
        <v>72</v>
      </c>
      <c r="E45" s="49" t="s">
        <v>79</v>
      </c>
      <c r="F45" s="49" t="s">
        <v>156</v>
      </c>
      <c r="G45" s="53">
        <v>44648</v>
      </c>
      <c r="H45" s="54">
        <v>0.98962962962962964</v>
      </c>
      <c r="I45" s="49"/>
      <c r="J45" s="53"/>
      <c r="K45" s="49">
        <v>0</v>
      </c>
      <c r="L45" s="49">
        <v>0</v>
      </c>
      <c r="M45" s="49" t="s">
        <v>77</v>
      </c>
    </row>
    <row r="46" spans="1:13" x14ac:dyDescent="0.25">
      <c r="A46" s="49" t="s">
        <v>70</v>
      </c>
      <c r="B46" s="49" t="s">
        <v>71</v>
      </c>
      <c r="C46" s="49">
        <v>1601249322</v>
      </c>
      <c r="D46" s="49" t="s">
        <v>72</v>
      </c>
      <c r="E46" s="49" t="s">
        <v>79</v>
      </c>
      <c r="F46" s="49" t="s">
        <v>157</v>
      </c>
      <c r="G46" s="53">
        <v>44648</v>
      </c>
      <c r="H46" s="54">
        <v>0.44796296296296295</v>
      </c>
      <c r="I46" s="49" t="s">
        <v>158</v>
      </c>
      <c r="J46" s="53">
        <v>44649</v>
      </c>
      <c r="K46" s="49">
        <v>1</v>
      </c>
      <c r="L46" s="49">
        <v>1</v>
      </c>
      <c r="M46" s="49" t="s">
        <v>74</v>
      </c>
    </row>
    <row r="47" spans="1:13" x14ac:dyDescent="0.25">
      <c r="A47" s="49" t="s">
        <v>70</v>
      </c>
      <c r="B47" s="49" t="s">
        <v>71</v>
      </c>
      <c r="C47" s="49">
        <v>1601254222</v>
      </c>
      <c r="D47" s="49" t="s">
        <v>72</v>
      </c>
      <c r="E47" s="49" t="s">
        <v>79</v>
      </c>
      <c r="F47" s="49" t="s">
        <v>159</v>
      </c>
      <c r="G47" s="53">
        <v>44648</v>
      </c>
      <c r="H47" s="54">
        <v>0.57297453703703705</v>
      </c>
      <c r="I47" s="49" t="s">
        <v>160</v>
      </c>
      <c r="J47" s="53">
        <v>44662</v>
      </c>
      <c r="K47" s="49">
        <v>14</v>
      </c>
      <c r="L47" s="49">
        <v>10</v>
      </c>
      <c r="M47" s="49" t="s">
        <v>74</v>
      </c>
    </row>
    <row r="48" spans="1:13" x14ac:dyDescent="0.25">
      <c r="A48" s="49" t="s">
        <v>70</v>
      </c>
      <c r="B48" s="49" t="s">
        <v>71</v>
      </c>
      <c r="C48" s="49">
        <v>1601286922</v>
      </c>
      <c r="D48" s="49" t="s">
        <v>72</v>
      </c>
      <c r="E48" s="49" t="s">
        <v>79</v>
      </c>
      <c r="F48" s="49" t="s">
        <v>161</v>
      </c>
      <c r="G48" s="53">
        <v>44650</v>
      </c>
      <c r="H48" s="54">
        <v>0.11462962962962964</v>
      </c>
      <c r="I48" s="49"/>
      <c r="J48" s="53"/>
      <c r="K48" s="49">
        <v>0</v>
      </c>
      <c r="L48" s="49">
        <v>0</v>
      </c>
      <c r="M48" s="49" t="s">
        <v>77</v>
      </c>
    </row>
    <row r="49" spans="1:13" x14ac:dyDescent="0.25">
      <c r="A49" s="49" t="s">
        <v>70</v>
      </c>
      <c r="B49" s="49" t="s">
        <v>73</v>
      </c>
      <c r="C49" s="49">
        <v>1201139622</v>
      </c>
      <c r="D49" s="49" t="s">
        <v>72</v>
      </c>
      <c r="E49" s="49" t="s">
        <v>79</v>
      </c>
      <c r="F49" s="49" t="s">
        <v>162</v>
      </c>
      <c r="G49" s="53">
        <v>44650</v>
      </c>
      <c r="H49" s="54">
        <v>0.38759259259259254</v>
      </c>
      <c r="I49" s="49" t="s">
        <v>163</v>
      </c>
      <c r="J49" s="53">
        <v>44659</v>
      </c>
      <c r="K49" s="49">
        <v>9</v>
      </c>
      <c r="L49" s="49">
        <v>7</v>
      </c>
      <c r="M49" s="49" t="s">
        <v>74</v>
      </c>
    </row>
    <row r="50" spans="1:13" x14ac:dyDescent="0.25">
      <c r="A50" s="49" t="s">
        <v>70</v>
      </c>
      <c r="B50" s="49" t="s">
        <v>71</v>
      </c>
      <c r="C50" s="49">
        <v>1601319322</v>
      </c>
      <c r="D50" s="49" t="s">
        <v>72</v>
      </c>
      <c r="E50" s="49" t="s">
        <v>79</v>
      </c>
      <c r="F50" s="49" t="s">
        <v>164</v>
      </c>
      <c r="G50" s="53">
        <v>44651</v>
      </c>
      <c r="H50" s="54">
        <v>0.73962962962962964</v>
      </c>
      <c r="I50" s="49" t="s">
        <v>165</v>
      </c>
      <c r="J50" s="53">
        <v>44655</v>
      </c>
      <c r="K50" s="49">
        <v>4</v>
      </c>
      <c r="L50" s="49">
        <v>2</v>
      </c>
      <c r="M50" s="49" t="s">
        <v>74</v>
      </c>
    </row>
    <row r="51" spans="1:13" x14ac:dyDescent="0.25">
      <c r="A51" s="49" t="s">
        <v>70</v>
      </c>
      <c r="B51" s="49" t="s">
        <v>71</v>
      </c>
      <c r="C51" s="49">
        <v>1601322122</v>
      </c>
      <c r="D51" s="49" t="s">
        <v>72</v>
      </c>
      <c r="E51" s="49" t="s">
        <v>79</v>
      </c>
      <c r="F51" s="49" t="s">
        <v>166</v>
      </c>
      <c r="G51" s="53">
        <v>44652</v>
      </c>
      <c r="H51" s="54">
        <v>5.2141203703703703E-2</v>
      </c>
      <c r="I51" s="49" t="s">
        <v>167</v>
      </c>
      <c r="J51" s="53">
        <v>44655</v>
      </c>
      <c r="K51" s="49">
        <v>3</v>
      </c>
      <c r="L51" s="49">
        <v>1</v>
      </c>
      <c r="M51" s="49" t="s">
        <v>74</v>
      </c>
    </row>
    <row r="52" spans="1:13" x14ac:dyDescent="0.25">
      <c r="A52" s="49" t="s">
        <v>70</v>
      </c>
      <c r="B52" s="49" t="s">
        <v>78</v>
      </c>
      <c r="C52" s="49">
        <v>530023422</v>
      </c>
      <c r="D52" s="49" t="s">
        <v>72</v>
      </c>
      <c r="E52" s="49" t="s">
        <v>79</v>
      </c>
      <c r="F52" s="49" t="s">
        <v>168</v>
      </c>
      <c r="G52" s="53">
        <v>44655</v>
      </c>
      <c r="H52" s="54">
        <v>0.48582175925925924</v>
      </c>
      <c r="I52" s="49" t="s">
        <v>169</v>
      </c>
      <c r="J52" s="53">
        <v>44664</v>
      </c>
      <c r="K52" s="49">
        <v>9</v>
      </c>
      <c r="L52" s="49">
        <v>7</v>
      </c>
      <c r="M52" s="49" t="s">
        <v>74</v>
      </c>
    </row>
    <row r="53" spans="1:13" x14ac:dyDescent="0.25">
      <c r="A53" s="49" t="s">
        <v>70</v>
      </c>
      <c r="B53" s="49" t="s">
        <v>71</v>
      </c>
      <c r="C53" s="49">
        <v>1601382022</v>
      </c>
      <c r="D53" s="49" t="s">
        <v>72</v>
      </c>
      <c r="E53" s="49" t="s">
        <v>79</v>
      </c>
      <c r="F53" s="49" t="s">
        <v>170</v>
      </c>
      <c r="G53" s="53">
        <v>44657</v>
      </c>
      <c r="H53" s="54">
        <v>0.48961805555555554</v>
      </c>
      <c r="I53" s="49" t="s">
        <v>171</v>
      </c>
      <c r="J53" s="53">
        <v>44658</v>
      </c>
      <c r="K53" s="49">
        <v>1</v>
      </c>
      <c r="L53" s="49">
        <v>1</v>
      </c>
      <c r="M53" s="49" t="s">
        <v>74</v>
      </c>
    </row>
    <row r="54" spans="1:13" x14ac:dyDescent="0.25">
      <c r="A54" s="49" t="s">
        <v>70</v>
      </c>
      <c r="B54" s="49" t="s">
        <v>71</v>
      </c>
      <c r="C54" s="49">
        <v>1601396422</v>
      </c>
      <c r="D54" s="49" t="s">
        <v>72</v>
      </c>
      <c r="E54" s="49" t="s">
        <v>79</v>
      </c>
      <c r="F54" s="49" t="s">
        <v>173</v>
      </c>
      <c r="G54" s="53">
        <v>44658</v>
      </c>
      <c r="H54" s="54">
        <v>0.3646064814814815</v>
      </c>
      <c r="I54" s="49" t="s">
        <v>174</v>
      </c>
      <c r="J54" s="53">
        <v>44664</v>
      </c>
      <c r="K54" s="49">
        <v>6</v>
      </c>
      <c r="L54" s="49">
        <v>4</v>
      </c>
      <c r="M54" s="49" t="s">
        <v>74</v>
      </c>
    </row>
    <row r="55" spans="1:13" x14ac:dyDescent="0.25">
      <c r="A55" s="49" t="s">
        <v>70</v>
      </c>
      <c r="B55" s="49" t="s">
        <v>75</v>
      </c>
      <c r="C55" s="49">
        <v>1101826822</v>
      </c>
      <c r="D55" s="49" t="s">
        <v>72</v>
      </c>
      <c r="E55" s="49" t="s">
        <v>79</v>
      </c>
      <c r="F55" s="49" t="s">
        <v>172</v>
      </c>
      <c r="G55" s="53">
        <v>44658</v>
      </c>
      <c r="H55" s="54">
        <v>0.63248842592592591</v>
      </c>
      <c r="I55" s="49" t="s">
        <v>226</v>
      </c>
      <c r="J55" s="53">
        <v>44663</v>
      </c>
      <c r="K55" s="49">
        <v>5</v>
      </c>
      <c r="L55" s="49">
        <v>3</v>
      </c>
      <c r="M55" s="49" t="s">
        <v>74</v>
      </c>
    </row>
    <row r="56" spans="1:13" x14ac:dyDescent="0.25">
      <c r="A56" s="49" t="s">
        <v>70</v>
      </c>
      <c r="B56" s="49" t="s">
        <v>71</v>
      </c>
      <c r="C56" s="49">
        <v>1601424722</v>
      </c>
      <c r="D56" s="49" t="s">
        <v>72</v>
      </c>
      <c r="E56" s="49" t="s">
        <v>79</v>
      </c>
      <c r="F56" s="49" t="s">
        <v>175</v>
      </c>
      <c r="G56" s="53">
        <v>44659</v>
      </c>
      <c r="H56" s="54">
        <v>0.82296296296296301</v>
      </c>
      <c r="I56" s="49"/>
      <c r="J56" s="53"/>
      <c r="K56" s="49">
        <v>0</v>
      </c>
      <c r="L56" s="49">
        <v>0</v>
      </c>
      <c r="M56" s="49" t="s">
        <v>77</v>
      </c>
    </row>
    <row r="57" spans="1:13" x14ac:dyDescent="0.25">
      <c r="A57" s="49" t="s">
        <v>70</v>
      </c>
      <c r="B57" s="49" t="s">
        <v>71</v>
      </c>
      <c r="C57" s="49">
        <v>1601429822</v>
      </c>
      <c r="D57" s="49" t="s">
        <v>72</v>
      </c>
      <c r="E57" s="49" t="s">
        <v>79</v>
      </c>
      <c r="F57" s="49" t="s">
        <v>176</v>
      </c>
      <c r="G57" s="53">
        <v>44662</v>
      </c>
      <c r="H57" s="54">
        <v>0.32293981481481482</v>
      </c>
      <c r="I57" s="49" t="s">
        <v>177</v>
      </c>
      <c r="J57" s="53">
        <v>44662</v>
      </c>
      <c r="K57" s="49">
        <v>0</v>
      </c>
      <c r="L57" s="49">
        <v>0</v>
      </c>
      <c r="M57" s="49" t="s">
        <v>74</v>
      </c>
    </row>
    <row r="58" spans="1:13" x14ac:dyDescent="0.25">
      <c r="A58" s="49" t="s">
        <v>70</v>
      </c>
      <c r="B58" s="49" t="s">
        <v>71</v>
      </c>
      <c r="C58" s="49">
        <v>1601452322</v>
      </c>
      <c r="D58" s="49" t="s">
        <v>72</v>
      </c>
      <c r="E58" s="49" t="s">
        <v>79</v>
      </c>
      <c r="F58" s="49" t="s">
        <v>178</v>
      </c>
      <c r="G58" s="53">
        <v>44663</v>
      </c>
      <c r="H58" s="54">
        <v>0.38545138888888886</v>
      </c>
      <c r="I58" s="49" t="s">
        <v>179</v>
      </c>
      <c r="J58" s="53">
        <v>44664</v>
      </c>
      <c r="K58" s="49">
        <v>1</v>
      </c>
      <c r="L58" s="49">
        <v>1</v>
      </c>
      <c r="M58" s="49" t="s">
        <v>74</v>
      </c>
    </row>
    <row r="59" spans="1:13" x14ac:dyDescent="0.25">
      <c r="A59" s="49" t="s">
        <v>70</v>
      </c>
      <c r="B59" s="49" t="s">
        <v>71</v>
      </c>
      <c r="C59" s="49">
        <v>1601455422</v>
      </c>
      <c r="D59" s="49" t="s">
        <v>72</v>
      </c>
      <c r="E59" s="49" t="s">
        <v>79</v>
      </c>
      <c r="F59" s="49" t="s">
        <v>180</v>
      </c>
      <c r="G59" s="53">
        <v>44663</v>
      </c>
      <c r="H59" s="54">
        <v>0.46877314814814813</v>
      </c>
      <c r="I59" s="49" t="s">
        <v>181</v>
      </c>
      <c r="J59" s="53">
        <v>44664</v>
      </c>
      <c r="K59" s="49">
        <v>1</v>
      </c>
      <c r="L59" s="49">
        <v>1</v>
      </c>
      <c r="M59" s="49" t="s">
        <v>74</v>
      </c>
    </row>
    <row r="60" spans="1:13" x14ac:dyDescent="0.25">
      <c r="A60" s="49" t="s">
        <v>70</v>
      </c>
      <c r="B60" s="49" t="s">
        <v>71</v>
      </c>
      <c r="C60" s="49">
        <v>1601517522</v>
      </c>
      <c r="D60" s="49" t="s">
        <v>72</v>
      </c>
      <c r="E60" s="49" t="s">
        <v>79</v>
      </c>
      <c r="F60" s="49" t="s">
        <v>182</v>
      </c>
      <c r="G60" s="53">
        <v>44669</v>
      </c>
      <c r="H60" s="54">
        <v>0.69795138888888886</v>
      </c>
      <c r="I60" s="49" t="s">
        <v>227</v>
      </c>
      <c r="J60" s="53">
        <v>44718</v>
      </c>
      <c r="K60" s="49">
        <v>49</v>
      </c>
      <c r="L60" s="49">
        <v>35</v>
      </c>
      <c r="M60" s="49" t="s">
        <v>74</v>
      </c>
    </row>
    <row r="61" spans="1:13" x14ac:dyDescent="0.25">
      <c r="A61" s="49" t="s">
        <v>70</v>
      </c>
      <c r="B61" s="49" t="s">
        <v>78</v>
      </c>
      <c r="C61" s="49">
        <v>530025822</v>
      </c>
      <c r="D61" s="49" t="s">
        <v>72</v>
      </c>
      <c r="E61" s="49" t="s">
        <v>79</v>
      </c>
      <c r="F61" s="49" t="s">
        <v>183</v>
      </c>
      <c r="G61" s="53">
        <v>44671</v>
      </c>
      <c r="H61" s="54">
        <v>0.68601851851851858</v>
      </c>
      <c r="I61" s="49" t="s">
        <v>184</v>
      </c>
      <c r="J61" s="53">
        <v>44672</v>
      </c>
      <c r="K61" s="49">
        <v>1</v>
      </c>
      <c r="L61" s="49">
        <v>1</v>
      </c>
      <c r="M61" s="49" t="s">
        <v>74</v>
      </c>
    </row>
    <row r="62" spans="1:13" x14ac:dyDescent="0.25">
      <c r="A62" s="49" t="s">
        <v>70</v>
      </c>
      <c r="B62" s="49" t="s">
        <v>71</v>
      </c>
      <c r="C62" s="49">
        <v>1601559422</v>
      </c>
      <c r="D62" s="49" t="s">
        <v>72</v>
      </c>
      <c r="E62" s="49" t="s">
        <v>79</v>
      </c>
      <c r="F62" s="49" t="s">
        <v>185</v>
      </c>
      <c r="G62" s="53">
        <v>44671</v>
      </c>
      <c r="H62" s="54">
        <v>0.82296296296296301</v>
      </c>
      <c r="I62" s="49"/>
      <c r="J62" s="49"/>
      <c r="K62" s="49">
        <v>0</v>
      </c>
      <c r="L62" s="49">
        <v>0</v>
      </c>
      <c r="M62" s="49" t="s">
        <v>77</v>
      </c>
    </row>
    <row r="63" spans="1:13" x14ac:dyDescent="0.25">
      <c r="A63" s="49" t="s">
        <v>70</v>
      </c>
      <c r="B63" s="49" t="s">
        <v>71</v>
      </c>
      <c r="C63" s="49">
        <v>1601558122</v>
      </c>
      <c r="D63" s="49" t="s">
        <v>72</v>
      </c>
      <c r="E63" s="49" t="s">
        <v>79</v>
      </c>
      <c r="F63" s="49" t="s">
        <v>186</v>
      </c>
      <c r="G63" s="53">
        <v>44671</v>
      </c>
      <c r="H63" s="54">
        <v>0.76046296296296301</v>
      </c>
      <c r="I63" s="49"/>
      <c r="J63" s="49"/>
      <c r="K63" s="49">
        <v>0</v>
      </c>
      <c r="L63" s="49">
        <v>0</v>
      </c>
      <c r="M63" s="49" t="s">
        <v>77</v>
      </c>
    </row>
    <row r="64" spans="1:13" x14ac:dyDescent="0.25">
      <c r="A64" s="49" t="s">
        <v>70</v>
      </c>
      <c r="B64" s="49" t="s">
        <v>71</v>
      </c>
      <c r="C64" s="49">
        <v>1601560122</v>
      </c>
      <c r="D64" s="49" t="s">
        <v>72</v>
      </c>
      <c r="E64" s="49" t="s">
        <v>79</v>
      </c>
      <c r="F64" s="49" t="s">
        <v>187</v>
      </c>
      <c r="G64" s="53">
        <v>44671</v>
      </c>
      <c r="H64" s="54">
        <v>0.86462962962962964</v>
      </c>
      <c r="I64" s="49" t="s">
        <v>188</v>
      </c>
      <c r="J64" s="53">
        <v>44678</v>
      </c>
      <c r="K64" s="49">
        <v>7</v>
      </c>
      <c r="L64" s="49">
        <v>5</v>
      </c>
      <c r="M64" s="49" t="s">
        <v>74</v>
      </c>
    </row>
    <row r="65" spans="1:13" x14ac:dyDescent="0.25">
      <c r="A65" s="49" t="s">
        <v>70</v>
      </c>
      <c r="B65" s="49" t="s">
        <v>71</v>
      </c>
      <c r="C65" s="49">
        <v>1601595922</v>
      </c>
      <c r="D65" s="49" t="s">
        <v>72</v>
      </c>
      <c r="E65" s="49" t="s">
        <v>79</v>
      </c>
      <c r="F65" s="49" t="s">
        <v>189</v>
      </c>
      <c r="G65" s="53">
        <v>44673</v>
      </c>
      <c r="H65" s="54">
        <v>0.76046296296296301</v>
      </c>
      <c r="I65" s="49" t="s">
        <v>228</v>
      </c>
      <c r="J65" s="53">
        <v>44691</v>
      </c>
      <c r="K65" s="49">
        <v>18</v>
      </c>
      <c r="L65" s="49">
        <v>12</v>
      </c>
      <c r="M65" s="49" t="s">
        <v>74</v>
      </c>
    </row>
    <row r="66" spans="1:13" x14ac:dyDescent="0.25">
      <c r="A66" s="49" t="s">
        <v>70</v>
      </c>
      <c r="B66" s="49" t="s">
        <v>71</v>
      </c>
      <c r="C66" s="49">
        <v>1601615022</v>
      </c>
      <c r="D66" s="49" t="s">
        <v>72</v>
      </c>
      <c r="E66" s="49" t="s">
        <v>79</v>
      </c>
      <c r="F66" s="49" t="s">
        <v>190</v>
      </c>
      <c r="G66" s="53">
        <v>44676</v>
      </c>
      <c r="H66" s="54">
        <v>0.63545138888888886</v>
      </c>
      <c r="I66" s="49"/>
      <c r="J66" s="49"/>
      <c r="K66" s="49">
        <v>0</v>
      </c>
      <c r="L66" s="49">
        <v>0</v>
      </c>
      <c r="M66" s="49" t="s">
        <v>77</v>
      </c>
    </row>
    <row r="67" spans="1:13" x14ac:dyDescent="0.25">
      <c r="A67" s="49" t="s">
        <v>70</v>
      </c>
      <c r="B67" s="49" t="s">
        <v>71</v>
      </c>
      <c r="C67" s="49">
        <v>1601641022</v>
      </c>
      <c r="D67" s="49" t="s">
        <v>72</v>
      </c>
      <c r="E67" s="49" t="s">
        <v>79</v>
      </c>
      <c r="F67" s="49" t="s">
        <v>191</v>
      </c>
      <c r="G67" s="53">
        <v>44677</v>
      </c>
      <c r="H67" s="54">
        <v>0.94795138888888886</v>
      </c>
      <c r="I67" s="49" t="s">
        <v>229</v>
      </c>
      <c r="J67" s="53">
        <v>44742</v>
      </c>
      <c r="K67" s="49">
        <v>65</v>
      </c>
      <c r="L67" s="49">
        <v>45</v>
      </c>
      <c r="M67" s="49" t="s">
        <v>74</v>
      </c>
    </row>
    <row r="68" spans="1:13" x14ac:dyDescent="0.25">
      <c r="A68" s="49" t="s">
        <v>70</v>
      </c>
      <c r="B68" s="49" t="s">
        <v>71</v>
      </c>
      <c r="C68" s="49">
        <v>1201552722</v>
      </c>
      <c r="D68" s="49" t="s">
        <v>72</v>
      </c>
      <c r="E68" s="49" t="s">
        <v>79</v>
      </c>
      <c r="F68" s="49" t="s">
        <v>192</v>
      </c>
      <c r="G68" s="53">
        <v>44680</v>
      </c>
      <c r="H68" s="54">
        <v>0.50446759259259266</v>
      </c>
      <c r="I68" s="49"/>
      <c r="J68" s="53"/>
      <c r="K68" s="49"/>
      <c r="L68" s="49"/>
      <c r="M68" s="49" t="s">
        <v>77</v>
      </c>
    </row>
    <row r="69" spans="1:13" x14ac:dyDescent="0.25">
      <c r="A69" s="49" t="s">
        <v>70</v>
      </c>
      <c r="B69" s="49" t="s">
        <v>71</v>
      </c>
      <c r="C69" s="49">
        <v>1601712522</v>
      </c>
      <c r="D69" s="49" t="s">
        <v>72</v>
      </c>
      <c r="E69" s="49" t="s">
        <v>79</v>
      </c>
      <c r="F69" s="49" t="s">
        <v>230</v>
      </c>
      <c r="G69" s="53">
        <v>44683</v>
      </c>
      <c r="H69" s="54">
        <v>0.57295138888888886</v>
      </c>
      <c r="I69" s="49" t="s">
        <v>231</v>
      </c>
      <c r="J69" s="53">
        <v>44686</v>
      </c>
      <c r="K69" s="49">
        <v>3</v>
      </c>
      <c r="L69" s="49">
        <v>3</v>
      </c>
      <c r="M69" s="49" t="s">
        <v>74</v>
      </c>
    </row>
    <row r="70" spans="1:13" x14ac:dyDescent="0.25">
      <c r="A70" s="49" t="s">
        <v>70</v>
      </c>
      <c r="B70" s="49" t="s">
        <v>71</v>
      </c>
      <c r="C70" s="49">
        <v>1601752222</v>
      </c>
      <c r="D70" s="49" t="s">
        <v>72</v>
      </c>
      <c r="E70" s="49" t="s">
        <v>79</v>
      </c>
      <c r="F70" s="49" t="s">
        <v>232</v>
      </c>
      <c r="G70" s="53">
        <v>44685</v>
      </c>
      <c r="H70" s="54">
        <v>0.57295138888888886</v>
      </c>
      <c r="I70" s="49"/>
      <c r="J70" s="49"/>
      <c r="K70" s="49">
        <v>0</v>
      </c>
      <c r="L70" s="49">
        <v>0</v>
      </c>
      <c r="M70" s="49" t="s">
        <v>77</v>
      </c>
    </row>
    <row r="71" spans="1:13" x14ac:dyDescent="0.25">
      <c r="A71" s="49" t="s">
        <v>70</v>
      </c>
      <c r="B71" s="49" t="s">
        <v>71</v>
      </c>
      <c r="C71" s="49">
        <v>1601861422</v>
      </c>
      <c r="D71" s="49" t="s">
        <v>72</v>
      </c>
      <c r="E71" s="49" t="s">
        <v>79</v>
      </c>
      <c r="F71" s="49" t="s">
        <v>233</v>
      </c>
      <c r="G71" s="53">
        <v>44692</v>
      </c>
      <c r="H71" s="54">
        <v>0.96879629629629627</v>
      </c>
      <c r="I71" s="49" t="s">
        <v>234</v>
      </c>
      <c r="J71" s="53">
        <v>44694</v>
      </c>
      <c r="K71" s="49">
        <v>2</v>
      </c>
      <c r="L71" s="49">
        <v>2</v>
      </c>
      <c r="M71" s="49" t="s">
        <v>74</v>
      </c>
    </row>
    <row r="72" spans="1:13" x14ac:dyDescent="0.25">
      <c r="A72" s="49" t="s">
        <v>70</v>
      </c>
      <c r="B72" s="49" t="s">
        <v>71</v>
      </c>
      <c r="C72" s="49">
        <v>1601876622</v>
      </c>
      <c r="D72" s="49" t="s">
        <v>72</v>
      </c>
      <c r="E72" s="49" t="s">
        <v>79</v>
      </c>
      <c r="F72" s="49" t="s">
        <v>235</v>
      </c>
      <c r="G72" s="53">
        <v>44694</v>
      </c>
      <c r="H72" s="54">
        <v>1.0497685185185186E-2</v>
      </c>
      <c r="I72" s="49"/>
      <c r="J72" s="49"/>
      <c r="K72" s="49">
        <v>0</v>
      </c>
      <c r="L72" s="49">
        <v>0</v>
      </c>
      <c r="M72" s="49" t="s">
        <v>77</v>
      </c>
    </row>
    <row r="73" spans="1:13" x14ac:dyDescent="0.25">
      <c r="A73" s="49" t="s">
        <v>70</v>
      </c>
      <c r="B73" s="49" t="s">
        <v>71</v>
      </c>
      <c r="C73" s="49">
        <v>1601901822</v>
      </c>
      <c r="D73" s="49" t="s">
        <v>72</v>
      </c>
      <c r="E73" s="49" t="s">
        <v>79</v>
      </c>
      <c r="F73" s="49" t="s">
        <v>236</v>
      </c>
      <c r="G73" s="53">
        <v>44697</v>
      </c>
      <c r="H73" s="54">
        <v>0.44795138888888886</v>
      </c>
      <c r="I73" s="49"/>
      <c r="J73" s="49"/>
      <c r="K73" s="49">
        <v>0</v>
      </c>
      <c r="L73" s="49">
        <v>0</v>
      </c>
      <c r="M73" s="49" t="s">
        <v>77</v>
      </c>
    </row>
    <row r="74" spans="1:13" x14ac:dyDescent="0.25">
      <c r="A74" s="49" t="s">
        <v>70</v>
      </c>
      <c r="B74" s="49" t="s">
        <v>75</v>
      </c>
      <c r="C74" s="49">
        <v>1102522322</v>
      </c>
      <c r="D74" s="49" t="s">
        <v>72</v>
      </c>
      <c r="E74" s="49" t="s">
        <v>79</v>
      </c>
      <c r="F74" s="49" t="s">
        <v>237</v>
      </c>
      <c r="G74" s="53">
        <v>44693</v>
      </c>
      <c r="H74" s="54">
        <v>0.8060532407407407</v>
      </c>
      <c r="I74" s="49" t="s">
        <v>238</v>
      </c>
      <c r="J74" s="53">
        <v>44699</v>
      </c>
      <c r="K74" s="49">
        <v>6</v>
      </c>
      <c r="L74" s="49">
        <v>4</v>
      </c>
      <c r="M74" s="49" t="s">
        <v>74</v>
      </c>
    </row>
    <row r="75" spans="1:13" x14ac:dyDescent="0.25">
      <c r="A75" s="49" t="s">
        <v>70</v>
      </c>
      <c r="B75" s="49" t="s">
        <v>78</v>
      </c>
      <c r="C75" s="49">
        <v>530027222</v>
      </c>
      <c r="D75" s="49" t="s">
        <v>72</v>
      </c>
      <c r="E75" s="49" t="s">
        <v>79</v>
      </c>
      <c r="F75" s="49" t="s">
        <v>239</v>
      </c>
      <c r="G75" s="53">
        <v>44700</v>
      </c>
      <c r="H75" s="54">
        <v>0.65568287037037043</v>
      </c>
      <c r="I75" s="49"/>
      <c r="J75" s="49"/>
      <c r="K75" s="49">
        <v>0</v>
      </c>
      <c r="L75" s="49">
        <v>0</v>
      </c>
      <c r="M75" s="49" t="s">
        <v>77</v>
      </c>
    </row>
    <row r="76" spans="1:13" x14ac:dyDescent="0.25">
      <c r="A76" s="49" t="s">
        <v>70</v>
      </c>
      <c r="B76" s="49" t="s">
        <v>71</v>
      </c>
      <c r="C76" s="49">
        <v>1601979522</v>
      </c>
      <c r="D76" s="49" t="s">
        <v>72</v>
      </c>
      <c r="E76" s="49" t="s">
        <v>79</v>
      </c>
      <c r="F76" s="49" t="s">
        <v>240</v>
      </c>
      <c r="G76" s="53">
        <v>44703</v>
      </c>
      <c r="H76" s="54">
        <v>0.86461805555555549</v>
      </c>
      <c r="I76" s="49" t="s">
        <v>241</v>
      </c>
      <c r="J76" s="53">
        <v>44705</v>
      </c>
      <c r="K76" s="49">
        <v>2</v>
      </c>
      <c r="L76" s="49">
        <v>2</v>
      </c>
      <c r="M76" s="49" t="s">
        <v>74</v>
      </c>
    </row>
    <row r="77" spans="1:13" x14ac:dyDescent="0.25">
      <c r="A77" s="49" t="s">
        <v>70</v>
      </c>
      <c r="B77" s="49" t="s">
        <v>71</v>
      </c>
      <c r="C77" s="49">
        <v>1601980822</v>
      </c>
      <c r="D77" s="49" t="s">
        <v>72</v>
      </c>
      <c r="E77" s="49" t="s">
        <v>79</v>
      </c>
      <c r="F77" s="49" t="s">
        <v>242</v>
      </c>
      <c r="G77" s="53">
        <v>44704</v>
      </c>
      <c r="H77" s="54">
        <v>0.3021064814814815</v>
      </c>
      <c r="I77" s="49"/>
      <c r="J77" s="49"/>
      <c r="K77" s="49">
        <v>0</v>
      </c>
      <c r="L77" s="49">
        <v>0</v>
      </c>
      <c r="M77" s="49" t="s">
        <v>77</v>
      </c>
    </row>
    <row r="78" spans="1:13" x14ac:dyDescent="0.25">
      <c r="A78" s="49" t="s">
        <v>70</v>
      </c>
      <c r="B78" s="49" t="s">
        <v>71</v>
      </c>
      <c r="C78" s="49">
        <v>1602014622</v>
      </c>
      <c r="D78" s="49" t="s">
        <v>72</v>
      </c>
      <c r="E78" s="49" t="s">
        <v>79</v>
      </c>
      <c r="F78" s="49" t="s">
        <v>243</v>
      </c>
      <c r="G78" s="53">
        <v>44705</v>
      </c>
      <c r="H78" s="54">
        <v>0.78129629629629627</v>
      </c>
      <c r="I78" s="49" t="s">
        <v>244</v>
      </c>
      <c r="J78" s="53">
        <v>44707</v>
      </c>
      <c r="K78" s="49">
        <v>2</v>
      </c>
      <c r="L78" s="49">
        <v>2</v>
      </c>
      <c r="M78" s="49" t="s">
        <v>74</v>
      </c>
    </row>
    <row r="79" spans="1:13" x14ac:dyDescent="0.25">
      <c r="A79" s="49" t="s">
        <v>70</v>
      </c>
      <c r="B79" s="49" t="s">
        <v>71</v>
      </c>
      <c r="C79" s="49">
        <v>1602098022</v>
      </c>
      <c r="D79" s="49" t="s">
        <v>72</v>
      </c>
      <c r="E79" s="49" t="s">
        <v>79</v>
      </c>
      <c r="F79" s="49" t="s">
        <v>245</v>
      </c>
      <c r="G79" s="53">
        <v>44712</v>
      </c>
      <c r="H79" s="54">
        <v>0.69795138888888886</v>
      </c>
      <c r="I79" s="49" t="s">
        <v>246</v>
      </c>
      <c r="J79" s="53">
        <v>44715</v>
      </c>
      <c r="K79" s="49">
        <v>3</v>
      </c>
      <c r="L79" s="49">
        <v>3</v>
      </c>
      <c r="M79" s="49" t="s">
        <v>74</v>
      </c>
    </row>
    <row r="80" spans="1:13" x14ac:dyDescent="0.25">
      <c r="A80" s="49" t="s">
        <v>70</v>
      </c>
      <c r="B80" s="49" t="s">
        <v>71</v>
      </c>
      <c r="C80" s="49">
        <v>1602127122</v>
      </c>
      <c r="D80" s="49" t="s">
        <v>72</v>
      </c>
      <c r="E80" s="49" t="s">
        <v>79</v>
      </c>
      <c r="F80" s="49" t="s">
        <v>247</v>
      </c>
      <c r="G80" s="53">
        <v>44714</v>
      </c>
      <c r="H80" s="54">
        <v>0.59378472222222223</v>
      </c>
      <c r="I80" s="49"/>
      <c r="J80" s="49"/>
      <c r="K80" s="49">
        <v>0</v>
      </c>
      <c r="L80" s="49">
        <v>0</v>
      </c>
      <c r="M80" s="49" t="s">
        <v>77</v>
      </c>
    </row>
    <row r="81" spans="1:13" x14ac:dyDescent="0.25">
      <c r="A81" s="49" t="s">
        <v>70</v>
      </c>
      <c r="B81" s="49" t="s">
        <v>71</v>
      </c>
      <c r="C81" s="49">
        <v>1202047922</v>
      </c>
      <c r="D81" s="49" t="s">
        <v>72</v>
      </c>
      <c r="E81" s="49" t="s">
        <v>79</v>
      </c>
      <c r="F81" s="49" t="s">
        <v>248</v>
      </c>
      <c r="G81" s="53">
        <v>44718</v>
      </c>
      <c r="H81" s="54">
        <v>0.75293981481481476</v>
      </c>
      <c r="I81" s="49" t="s">
        <v>248</v>
      </c>
      <c r="J81" s="53">
        <v>44718</v>
      </c>
      <c r="K81" s="49">
        <v>0</v>
      </c>
      <c r="L81" s="49">
        <v>0</v>
      </c>
      <c r="M81" s="49" t="s">
        <v>74</v>
      </c>
    </row>
    <row r="82" spans="1:13" x14ac:dyDescent="0.25">
      <c r="A82" s="49" t="s">
        <v>70</v>
      </c>
      <c r="B82" s="49" t="s">
        <v>71</v>
      </c>
      <c r="C82" s="49">
        <v>1602192222</v>
      </c>
      <c r="D82" s="49" t="s">
        <v>72</v>
      </c>
      <c r="E82" s="49" t="s">
        <v>79</v>
      </c>
      <c r="F82" s="49" t="s">
        <v>249</v>
      </c>
      <c r="G82" s="53">
        <v>44720</v>
      </c>
      <c r="H82" s="54">
        <v>0.46877314814814813</v>
      </c>
      <c r="I82" s="49"/>
      <c r="J82" s="49"/>
      <c r="K82" s="49">
        <v>0</v>
      </c>
      <c r="L82" s="49">
        <v>0</v>
      </c>
      <c r="M82" s="49" t="s">
        <v>77</v>
      </c>
    </row>
    <row r="83" spans="1:13" x14ac:dyDescent="0.25">
      <c r="A83" s="49" t="s">
        <v>70</v>
      </c>
      <c r="B83" s="49" t="s">
        <v>71</v>
      </c>
      <c r="C83" s="49">
        <v>1602236222</v>
      </c>
      <c r="D83" s="49" t="s">
        <v>72</v>
      </c>
      <c r="E83" s="49" t="s">
        <v>79</v>
      </c>
      <c r="F83" s="49" t="s">
        <v>250</v>
      </c>
      <c r="G83" s="53">
        <v>44723</v>
      </c>
      <c r="H83" s="54">
        <v>0.88546296296296301</v>
      </c>
      <c r="I83" s="49"/>
      <c r="J83" s="49"/>
      <c r="K83" s="49">
        <v>0</v>
      </c>
      <c r="L83" s="49">
        <v>0</v>
      </c>
      <c r="M83" s="49" t="s">
        <v>77</v>
      </c>
    </row>
    <row r="84" spans="1:13" x14ac:dyDescent="0.25">
      <c r="A84" s="49" t="s">
        <v>70</v>
      </c>
      <c r="B84" s="49" t="s">
        <v>71</v>
      </c>
      <c r="C84" s="49">
        <v>1602285022</v>
      </c>
      <c r="D84" s="49" t="s">
        <v>72</v>
      </c>
      <c r="E84" s="49" t="s">
        <v>79</v>
      </c>
      <c r="F84" s="49" t="s">
        <v>251</v>
      </c>
      <c r="G84" s="53">
        <v>44727</v>
      </c>
      <c r="H84" s="54">
        <v>0.67711805555555549</v>
      </c>
      <c r="I84" s="49" t="s">
        <v>252</v>
      </c>
      <c r="J84" s="53">
        <v>44732</v>
      </c>
      <c r="K84" s="49">
        <v>5</v>
      </c>
      <c r="L84" s="49">
        <v>3</v>
      </c>
      <c r="M84" s="49" t="s">
        <v>74</v>
      </c>
    </row>
    <row r="85" spans="1:13" x14ac:dyDescent="0.25">
      <c r="A85" s="49" t="s">
        <v>70</v>
      </c>
      <c r="B85" s="49" t="s">
        <v>71</v>
      </c>
      <c r="C85" s="49">
        <v>1602284422</v>
      </c>
      <c r="D85" s="49" t="s">
        <v>72</v>
      </c>
      <c r="E85" s="49" t="s">
        <v>79</v>
      </c>
      <c r="F85" s="49" t="s">
        <v>253</v>
      </c>
      <c r="G85" s="53">
        <v>44727</v>
      </c>
      <c r="H85" s="54">
        <v>0.63548611111111108</v>
      </c>
      <c r="I85" s="49" t="s">
        <v>254</v>
      </c>
      <c r="J85" s="53">
        <v>44729</v>
      </c>
      <c r="K85" s="49">
        <v>2</v>
      </c>
      <c r="L85" s="49">
        <v>2</v>
      </c>
      <c r="M85" s="49" t="s">
        <v>74</v>
      </c>
    </row>
    <row r="86" spans="1:13" x14ac:dyDescent="0.25">
      <c r="A86" s="49" t="s">
        <v>70</v>
      </c>
      <c r="B86" s="49" t="s">
        <v>71</v>
      </c>
      <c r="C86" s="49">
        <v>1602298722</v>
      </c>
      <c r="D86" s="49" t="s">
        <v>72</v>
      </c>
      <c r="E86" s="49" t="s">
        <v>79</v>
      </c>
      <c r="F86" s="49" t="s">
        <v>255</v>
      </c>
      <c r="G86" s="53">
        <v>44728</v>
      </c>
      <c r="H86" s="54">
        <v>0.63545138888888886</v>
      </c>
      <c r="I86" s="49" t="s">
        <v>256</v>
      </c>
      <c r="J86" s="53">
        <v>44729</v>
      </c>
      <c r="K86" s="49">
        <v>1</v>
      </c>
      <c r="L86" s="49">
        <v>1</v>
      </c>
      <c r="M86" s="49" t="s">
        <v>74</v>
      </c>
    </row>
    <row r="87" spans="1:13" x14ac:dyDescent="0.25">
      <c r="A87" s="49" t="s">
        <v>70</v>
      </c>
      <c r="B87" s="49" t="s">
        <v>71</v>
      </c>
      <c r="C87" s="49">
        <v>1602296622</v>
      </c>
      <c r="D87" s="49" t="s">
        <v>72</v>
      </c>
      <c r="E87" s="49" t="s">
        <v>79</v>
      </c>
      <c r="F87" s="49" t="s">
        <v>257</v>
      </c>
      <c r="G87" s="53">
        <v>44728</v>
      </c>
      <c r="H87" s="54">
        <v>0.55211805555555549</v>
      </c>
      <c r="I87" s="49" t="s">
        <v>258</v>
      </c>
      <c r="J87" s="53">
        <v>44729</v>
      </c>
      <c r="K87" s="49">
        <v>1</v>
      </c>
      <c r="L87" s="49">
        <v>1</v>
      </c>
      <c r="M87" s="49" t="s">
        <v>74</v>
      </c>
    </row>
    <row r="88" spans="1:13" x14ac:dyDescent="0.25">
      <c r="A88" s="49" t="s">
        <v>70</v>
      </c>
      <c r="B88" s="49" t="s">
        <v>73</v>
      </c>
      <c r="C88" s="49">
        <v>1202138722</v>
      </c>
      <c r="D88" s="49" t="s">
        <v>72</v>
      </c>
      <c r="E88" s="49" t="s">
        <v>79</v>
      </c>
      <c r="F88" s="49" t="s">
        <v>259</v>
      </c>
      <c r="G88" s="53">
        <v>44728</v>
      </c>
      <c r="H88" s="54">
        <v>0.53891203703703705</v>
      </c>
      <c r="I88" s="49" t="s">
        <v>259</v>
      </c>
      <c r="J88" s="53">
        <v>44728</v>
      </c>
      <c r="K88" s="49">
        <v>0</v>
      </c>
      <c r="L88" s="49">
        <v>0</v>
      </c>
      <c r="M88" s="49" t="s">
        <v>74</v>
      </c>
    </row>
    <row r="89" spans="1:13" x14ac:dyDescent="0.25">
      <c r="A89" s="49" t="s">
        <v>70</v>
      </c>
      <c r="B89" s="49" t="s">
        <v>71</v>
      </c>
      <c r="C89" s="49">
        <v>1602391922</v>
      </c>
      <c r="D89" s="49" t="s">
        <v>72</v>
      </c>
      <c r="E89" s="49" t="s">
        <v>79</v>
      </c>
      <c r="F89" s="49" t="s">
        <v>260</v>
      </c>
      <c r="G89" s="53">
        <v>44738</v>
      </c>
      <c r="H89" s="54">
        <v>0.90629629629629627</v>
      </c>
      <c r="I89" s="49" t="s">
        <v>261</v>
      </c>
      <c r="J89" s="53">
        <v>44741</v>
      </c>
      <c r="K89" s="49">
        <v>3</v>
      </c>
      <c r="L89" s="49">
        <v>2</v>
      </c>
      <c r="M89" s="49" t="s">
        <v>74</v>
      </c>
    </row>
    <row r="90" spans="1:13" x14ac:dyDescent="0.25">
      <c r="A90" s="49" t="s">
        <v>70</v>
      </c>
      <c r="B90" s="49" t="s">
        <v>71</v>
      </c>
      <c r="C90" s="49">
        <v>1602422522</v>
      </c>
      <c r="D90" s="49" t="s">
        <v>72</v>
      </c>
      <c r="E90" s="49" t="s">
        <v>79</v>
      </c>
      <c r="F90" s="49" t="s">
        <v>262</v>
      </c>
      <c r="G90" s="53">
        <v>44741</v>
      </c>
      <c r="H90" s="54">
        <v>0.57295138888888886</v>
      </c>
      <c r="I90" s="49"/>
      <c r="J90" s="49"/>
      <c r="K90" s="49">
        <v>0</v>
      </c>
      <c r="L90" s="49">
        <v>0</v>
      </c>
      <c r="M90" s="49" t="s">
        <v>77</v>
      </c>
    </row>
    <row r="91" spans="1:13" x14ac:dyDescent="0.25">
      <c r="A91" s="49" t="s">
        <v>70</v>
      </c>
      <c r="B91" s="49" t="s">
        <v>71</v>
      </c>
      <c r="C91" s="49">
        <v>1602452822</v>
      </c>
      <c r="D91" s="49" t="s">
        <v>72</v>
      </c>
      <c r="E91" s="49" t="s">
        <v>79</v>
      </c>
      <c r="F91" s="49" t="s">
        <v>267</v>
      </c>
      <c r="G91" s="53">
        <v>44743</v>
      </c>
      <c r="H91" s="54">
        <v>0.55214120370370368</v>
      </c>
      <c r="I91" s="49"/>
      <c r="J91" s="49"/>
      <c r="K91" s="49">
        <v>0</v>
      </c>
      <c r="L91" s="49">
        <v>0</v>
      </c>
      <c r="M91" s="49" t="s">
        <v>77</v>
      </c>
    </row>
    <row r="92" spans="1:13" x14ac:dyDescent="0.25">
      <c r="A92" s="49" t="s">
        <v>70</v>
      </c>
      <c r="B92" s="49" t="s">
        <v>71</v>
      </c>
      <c r="C92" s="49">
        <v>1602459322</v>
      </c>
      <c r="D92" s="49" t="s">
        <v>72</v>
      </c>
      <c r="E92" s="49" t="s">
        <v>79</v>
      </c>
      <c r="F92" s="49" t="s">
        <v>268</v>
      </c>
      <c r="G92" s="53">
        <v>44744</v>
      </c>
      <c r="H92" s="54">
        <v>0.59378472222222223</v>
      </c>
      <c r="I92" s="49" t="s">
        <v>269</v>
      </c>
      <c r="J92" s="53">
        <v>44748</v>
      </c>
      <c r="K92" s="49">
        <v>4</v>
      </c>
      <c r="L92" s="49">
        <v>3</v>
      </c>
      <c r="M92" s="49" t="s">
        <v>74</v>
      </c>
    </row>
    <row r="93" spans="1:13" x14ac:dyDescent="0.25">
      <c r="A93" s="49" t="s">
        <v>70</v>
      </c>
      <c r="B93" s="49" t="s">
        <v>71</v>
      </c>
      <c r="C93" s="49">
        <v>1602541922</v>
      </c>
      <c r="D93" s="49" t="s">
        <v>72</v>
      </c>
      <c r="E93" s="49" t="s">
        <v>79</v>
      </c>
      <c r="F93" s="49" t="s">
        <v>270</v>
      </c>
      <c r="G93" s="53">
        <v>44752</v>
      </c>
      <c r="H93" s="54">
        <v>0.42711805555555554</v>
      </c>
      <c r="I93" s="49"/>
      <c r="J93" s="49"/>
      <c r="K93" s="49">
        <v>0</v>
      </c>
      <c r="L93" s="49">
        <v>0</v>
      </c>
      <c r="M93" s="49" t="s">
        <v>77</v>
      </c>
    </row>
    <row r="94" spans="1:13" x14ac:dyDescent="0.25">
      <c r="A94" s="49" t="s">
        <v>70</v>
      </c>
      <c r="B94" s="49" t="s">
        <v>71</v>
      </c>
      <c r="C94" s="49">
        <v>1602542822</v>
      </c>
      <c r="D94" s="49" t="s">
        <v>72</v>
      </c>
      <c r="E94" s="49" t="s">
        <v>79</v>
      </c>
      <c r="F94" s="49" t="s">
        <v>271</v>
      </c>
      <c r="G94" s="53">
        <v>44752</v>
      </c>
      <c r="H94" s="54">
        <v>0.82296296296296301</v>
      </c>
      <c r="I94" s="49" t="s">
        <v>272</v>
      </c>
      <c r="J94" s="53">
        <v>44754</v>
      </c>
      <c r="K94" s="49">
        <v>2</v>
      </c>
      <c r="L94" s="49">
        <v>2</v>
      </c>
      <c r="M94" s="49" t="s">
        <v>74</v>
      </c>
    </row>
    <row r="95" spans="1:13" x14ac:dyDescent="0.25">
      <c r="A95" s="49" t="s">
        <v>70</v>
      </c>
      <c r="B95" s="49" t="s">
        <v>71</v>
      </c>
      <c r="C95" s="49">
        <v>1602543422</v>
      </c>
      <c r="D95" s="49" t="s">
        <v>72</v>
      </c>
      <c r="E95" s="49" t="s">
        <v>79</v>
      </c>
      <c r="F95" s="49" t="s">
        <v>273</v>
      </c>
      <c r="G95" s="53">
        <v>44752</v>
      </c>
      <c r="H95" s="54">
        <v>0.94795138888888886</v>
      </c>
      <c r="I95" s="49"/>
      <c r="J95" s="49"/>
      <c r="K95" s="49">
        <v>0</v>
      </c>
      <c r="L95" s="49">
        <v>0</v>
      </c>
      <c r="M95" s="49" t="s">
        <v>77</v>
      </c>
    </row>
    <row r="96" spans="1:13" x14ac:dyDescent="0.25">
      <c r="A96" s="49" t="s">
        <v>70</v>
      </c>
      <c r="B96" s="49" t="s">
        <v>75</v>
      </c>
      <c r="C96" s="49">
        <v>1103106222</v>
      </c>
      <c r="D96" s="49" t="s">
        <v>72</v>
      </c>
      <c r="E96" s="49" t="s">
        <v>79</v>
      </c>
      <c r="F96" s="49" t="s">
        <v>263</v>
      </c>
      <c r="G96" s="53">
        <v>44728</v>
      </c>
      <c r="H96" s="54">
        <v>0.48199074074074072</v>
      </c>
      <c r="I96" s="49" t="s">
        <v>274</v>
      </c>
      <c r="J96" s="53">
        <v>44754</v>
      </c>
      <c r="K96" s="49">
        <v>26</v>
      </c>
      <c r="L96" s="49">
        <v>16</v>
      </c>
      <c r="M96" s="49" t="s">
        <v>74</v>
      </c>
    </row>
    <row r="97" spans="1:13" x14ac:dyDescent="0.25">
      <c r="A97" s="49" t="s">
        <v>70</v>
      </c>
      <c r="B97" s="49" t="s">
        <v>71</v>
      </c>
      <c r="C97" s="49">
        <v>1602550122</v>
      </c>
      <c r="D97" s="49" t="s">
        <v>72</v>
      </c>
      <c r="E97" s="49" t="s">
        <v>79</v>
      </c>
      <c r="F97" s="49" t="s">
        <v>275</v>
      </c>
      <c r="G97" s="53">
        <v>44753</v>
      </c>
      <c r="H97" s="54">
        <v>0.55211805555555549</v>
      </c>
      <c r="I97" s="49" t="s">
        <v>276</v>
      </c>
      <c r="J97" s="53">
        <v>44764</v>
      </c>
      <c r="K97" s="49">
        <v>11</v>
      </c>
      <c r="L97" s="49">
        <v>9</v>
      </c>
      <c r="M97" s="49" t="s">
        <v>74</v>
      </c>
    </row>
    <row r="98" spans="1:13" x14ac:dyDescent="0.25">
      <c r="A98" s="49" t="s">
        <v>70</v>
      </c>
      <c r="B98" s="49" t="s">
        <v>71</v>
      </c>
      <c r="C98" s="49">
        <v>1602554722</v>
      </c>
      <c r="D98" s="49" t="s">
        <v>72</v>
      </c>
      <c r="E98" s="49" t="s">
        <v>79</v>
      </c>
      <c r="F98" s="49" t="s">
        <v>277</v>
      </c>
      <c r="G98" s="53">
        <v>44753</v>
      </c>
      <c r="H98" s="54">
        <v>0.69797453703703705</v>
      </c>
      <c r="I98" s="49"/>
      <c r="J98" s="49"/>
      <c r="K98" s="49">
        <v>0</v>
      </c>
      <c r="L98" s="49">
        <v>0</v>
      </c>
      <c r="M98" s="49" t="s">
        <v>77</v>
      </c>
    </row>
    <row r="99" spans="1:13" x14ac:dyDescent="0.25">
      <c r="A99" s="49" t="s">
        <v>70</v>
      </c>
      <c r="B99" s="49" t="s">
        <v>71</v>
      </c>
      <c r="C99" s="49">
        <v>1602597422</v>
      </c>
      <c r="D99" s="49" t="s">
        <v>72</v>
      </c>
      <c r="E99" s="49" t="s">
        <v>79</v>
      </c>
      <c r="F99" s="49" t="s">
        <v>278</v>
      </c>
      <c r="G99" s="53">
        <v>44756</v>
      </c>
      <c r="H99" s="54">
        <v>0.55208333333333337</v>
      </c>
      <c r="I99" s="49" t="s">
        <v>279</v>
      </c>
      <c r="J99" s="53">
        <v>44771</v>
      </c>
      <c r="K99" s="49">
        <v>15</v>
      </c>
      <c r="L99" s="49">
        <v>11</v>
      </c>
      <c r="M99" s="49" t="s">
        <v>74</v>
      </c>
    </row>
    <row r="100" spans="1:13" x14ac:dyDescent="0.25">
      <c r="A100" s="49" t="s">
        <v>70</v>
      </c>
      <c r="B100" s="49" t="s">
        <v>71</v>
      </c>
      <c r="C100" s="49">
        <v>1602650322</v>
      </c>
      <c r="D100" s="49" t="s">
        <v>72</v>
      </c>
      <c r="E100" s="49" t="s">
        <v>79</v>
      </c>
      <c r="F100" s="49" t="s">
        <v>280</v>
      </c>
      <c r="G100" s="53">
        <v>44761</v>
      </c>
      <c r="H100" s="54">
        <v>0.96872685185185192</v>
      </c>
      <c r="I100" s="49" t="s">
        <v>281</v>
      </c>
      <c r="J100" s="53">
        <v>44764</v>
      </c>
      <c r="K100" s="49">
        <v>3</v>
      </c>
      <c r="L100" s="49">
        <v>3</v>
      </c>
      <c r="M100" s="49" t="s">
        <v>74</v>
      </c>
    </row>
    <row r="101" spans="1:13" x14ac:dyDescent="0.25">
      <c r="A101" s="49" t="s">
        <v>70</v>
      </c>
      <c r="B101" s="49" t="s">
        <v>71</v>
      </c>
      <c r="C101" s="49">
        <v>1602696622</v>
      </c>
      <c r="D101" s="49" t="s">
        <v>72</v>
      </c>
      <c r="E101" s="49" t="s">
        <v>79</v>
      </c>
      <c r="F101" s="49" t="s">
        <v>282</v>
      </c>
      <c r="G101" s="53">
        <v>44764</v>
      </c>
      <c r="H101" s="54">
        <v>0.61458333333333337</v>
      </c>
      <c r="I101" s="49" t="s">
        <v>283</v>
      </c>
      <c r="J101" s="53">
        <v>44768</v>
      </c>
      <c r="K101" s="49">
        <v>4</v>
      </c>
      <c r="L101" s="49">
        <v>2</v>
      </c>
      <c r="M101" s="49" t="s">
        <v>74</v>
      </c>
    </row>
    <row r="102" spans="1:13" x14ac:dyDescent="0.25">
      <c r="A102" s="49" t="s">
        <v>70</v>
      </c>
      <c r="B102" s="49" t="s">
        <v>75</v>
      </c>
      <c r="C102" s="49">
        <v>1103422622</v>
      </c>
      <c r="D102" s="49" t="s">
        <v>72</v>
      </c>
      <c r="E102" s="49" t="s">
        <v>79</v>
      </c>
      <c r="F102" s="49" t="s">
        <v>284</v>
      </c>
      <c r="G102" s="53">
        <v>44753</v>
      </c>
      <c r="H102" s="54">
        <v>0.37094907407407413</v>
      </c>
      <c r="I102" s="49" t="s">
        <v>285</v>
      </c>
      <c r="J102" s="53">
        <v>44768</v>
      </c>
      <c r="K102" s="49">
        <v>15</v>
      </c>
      <c r="L102" s="49">
        <v>11</v>
      </c>
      <c r="M102" s="49" t="s">
        <v>74</v>
      </c>
    </row>
  </sheetData>
  <autoFilter ref="A1:M102" xr:uid="{00000000-0001-0000-03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O31"/>
  <sheetViews>
    <sheetView zoomScale="90" zoomScaleNormal="90" workbookViewId="0">
      <selection activeCell="O20" sqref="O20"/>
    </sheetView>
  </sheetViews>
  <sheetFormatPr baseColWidth="10" defaultColWidth="11.42578125" defaultRowHeight="15" x14ac:dyDescent="0.25"/>
  <cols>
    <col min="1" max="1" width="7.85546875" style="16" bestFit="1" customWidth="1"/>
    <col min="2" max="2" width="10.28515625" style="16" bestFit="1" customWidth="1"/>
    <col min="3" max="3" width="13.28515625" style="16" bestFit="1" customWidth="1"/>
    <col min="4" max="4" width="11.7109375" style="16" bestFit="1" customWidth="1"/>
    <col min="5" max="5" width="44.7109375" style="16" bestFit="1" customWidth="1"/>
    <col min="6" max="6" width="24.7109375" style="16" bestFit="1" customWidth="1"/>
    <col min="7" max="7" width="12.85546875" style="16" bestFit="1" customWidth="1"/>
    <col min="8" max="8" width="27" style="16" bestFit="1" customWidth="1"/>
    <col min="9" max="9" width="15" style="16" bestFit="1" customWidth="1"/>
    <col min="10" max="10" width="13" style="16" bestFit="1" customWidth="1"/>
    <col min="11" max="11" width="12" style="16" bestFit="1" customWidth="1"/>
    <col min="12" max="12" width="11.140625" style="16" bestFit="1" customWidth="1"/>
    <col min="13" max="16384" width="11.42578125" style="16"/>
  </cols>
  <sheetData>
    <row r="1" spans="1:15" x14ac:dyDescent="0.25">
      <c r="A1" s="46" t="s">
        <v>59</v>
      </c>
      <c r="B1" s="46" t="s">
        <v>194</v>
      </c>
      <c r="C1" s="46" t="s">
        <v>193</v>
      </c>
      <c r="D1" s="47" t="s">
        <v>217</v>
      </c>
      <c r="E1" s="46" t="s">
        <v>62</v>
      </c>
      <c r="F1" s="46" t="s">
        <v>63</v>
      </c>
      <c r="G1" s="46" t="s">
        <v>195</v>
      </c>
      <c r="H1" s="46" t="s">
        <v>65</v>
      </c>
      <c r="I1" s="46" t="s">
        <v>212</v>
      </c>
      <c r="J1" s="43" t="s">
        <v>216</v>
      </c>
      <c r="K1" s="43" t="s">
        <v>215</v>
      </c>
      <c r="L1" s="43" t="s">
        <v>213</v>
      </c>
    </row>
    <row r="2" spans="1:15" x14ac:dyDescent="0.25">
      <c r="A2" s="48" t="s">
        <v>70</v>
      </c>
      <c r="B2" s="48" t="s">
        <v>196</v>
      </c>
      <c r="C2" s="48">
        <v>1200400322</v>
      </c>
      <c r="D2" s="49" t="s">
        <v>72</v>
      </c>
      <c r="E2" s="48" t="s">
        <v>85</v>
      </c>
      <c r="F2" s="48" t="s">
        <v>197</v>
      </c>
      <c r="G2" s="50">
        <v>44592</v>
      </c>
      <c r="H2" s="48" t="s">
        <v>197</v>
      </c>
      <c r="I2" s="50">
        <v>44592</v>
      </c>
      <c r="J2" s="49">
        <v>0</v>
      </c>
      <c r="K2" s="49">
        <v>0</v>
      </c>
      <c r="L2" s="49" t="s">
        <v>74</v>
      </c>
      <c r="M2" s="51"/>
      <c r="N2" s="51"/>
      <c r="O2" s="51"/>
    </row>
    <row r="3" spans="1:15" x14ac:dyDescent="0.25">
      <c r="A3" s="48" t="s">
        <v>70</v>
      </c>
      <c r="B3" s="48" t="s">
        <v>196</v>
      </c>
      <c r="C3" s="48">
        <v>1200700822</v>
      </c>
      <c r="D3" s="49" t="s">
        <v>72</v>
      </c>
      <c r="E3" s="48" t="s">
        <v>85</v>
      </c>
      <c r="F3" s="48" t="s">
        <v>198</v>
      </c>
      <c r="G3" s="50">
        <v>44615</v>
      </c>
      <c r="H3" s="48" t="s">
        <v>198</v>
      </c>
      <c r="I3" s="50">
        <v>44615</v>
      </c>
      <c r="J3" s="49">
        <v>0</v>
      </c>
      <c r="K3" s="49">
        <v>0</v>
      </c>
      <c r="L3" s="49" t="s">
        <v>74</v>
      </c>
      <c r="M3" s="51"/>
      <c r="N3" s="51"/>
      <c r="O3" s="51"/>
    </row>
    <row r="4" spans="1:15" x14ac:dyDescent="0.25">
      <c r="A4" s="48" t="s">
        <v>70</v>
      </c>
      <c r="B4" s="48" t="s">
        <v>196</v>
      </c>
      <c r="C4" s="48">
        <v>1200703422</v>
      </c>
      <c r="D4" s="49" t="s">
        <v>72</v>
      </c>
      <c r="E4" s="48" t="s">
        <v>85</v>
      </c>
      <c r="F4" s="48" t="s">
        <v>199</v>
      </c>
      <c r="G4" s="50">
        <v>44615</v>
      </c>
      <c r="H4" s="48" t="s">
        <v>199</v>
      </c>
      <c r="I4" s="50">
        <v>44615</v>
      </c>
      <c r="J4" s="49">
        <v>0</v>
      </c>
      <c r="K4" s="49">
        <v>0</v>
      </c>
      <c r="L4" s="49" t="s">
        <v>74</v>
      </c>
      <c r="M4" s="51"/>
      <c r="N4" s="51"/>
      <c r="O4" s="51"/>
    </row>
    <row r="5" spans="1:15" x14ac:dyDescent="0.25">
      <c r="A5" s="48" t="s">
        <v>70</v>
      </c>
      <c r="B5" s="48" t="s">
        <v>196</v>
      </c>
      <c r="C5" s="48">
        <v>1200788122</v>
      </c>
      <c r="D5" s="49" t="s">
        <v>72</v>
      </c>
      <c r="E5" s="48" t="s">
        <v>85</v>
      </c>
      <c r="F5" s="48" t="s">
        <v>200</v>
      </c>
      <c r="G5" s="50">
        <v>44622</v>
      </c>
      <c r="H5" s="48" t="s">
        <v>200</v>
      </c>
      <c r="I5" s="50">
        <v>44622</v>
      </c>
      <c r="J5" s="49">
        <v>0</v>
      </c>
      <c r="K5" s="49">
        <v>0</v>
      </c>
      <c r="L5" s="49" t="s">
        <v>74</v>
      </c>
      <c r="M5" s="51"/>
      <c r="N5" s="51"/>
      <c r="O5" s="51"/>
    </row>
    <row r="6" spans="1:15" x14ac:dyDescent="0.25">
      <c r="A6" s="48" t="s">
        <v>70</v>
      </c>
      <c r="B6" s="48" t="s">
        <v>196</v>
      </c>
      <c r="C6" s="48">
        <v>1201086722</v>
      </c>
      <c r="D6" s="49" t="s">
        <v>72</v>
      </c>
      <c r="E6" s="48" t="s">
        <v>85</v>
      </c>
      <c r="F6" s="48" t="s">
        <v>201</v>
      </c>
      <c r="G6" s="50">
        <v>44645</v>
      </c>
      <c r="H6" s="48" t="s">
        <v>201</v>
      </c>
      <c r="I6" s="50">
        <v>44645</v>
      </c>
      <c r="J6" s="49">
        <v>0</v>
      </c>
      <c r="K6" s="49">
        <v>0</v>
      </c>
      <c r="L6" s="49" t="s">
        <v>74</v>
      </c>
      <c r="M6" s="51"/>
      <c r="N6" s="51"/>
      <c r="O6" s="51"/>
    </row>
    <row r="7" spans="1:15" x14ac:dyDescent="0.25">
      <c r="A7" s="48" t="s">
        <v>70</v>
      </c>
      <c r="B7" s="48" t="s">
        <v>196</v>
      </c>
      <c r="C7" s="48">
        <v>1201171822</v>
      </c>
      <c r="D7" s="49" t="s">
        <v>72</v>
      </c>
      <c r="E7" s="48" t="s">
        <v>85</v>
      </c>
      <c r="F7" s="48" t="s">
        <v>202</v>
      </c>
      <c r="G7" s="50">
        <v>44651</v>
      </c>
      <c r="H7" s="48" t="s">
        <v>202</v>
      </c>
      <c r="I7" s="50">
        <v>44651</v>
      </c>
      <c r="J7" s="49">
        <v>0</v>
      </c>
      <c r="K7" s="49">
        <v>0</v>
      </c>
      <c r="L7" s="49" t="s">
        <v>74</v>
      </c>
      <c r="M7" s="51"/>
      <c r="N7" s="51"/>
      <c r="O7" s="51"/>
    </row>
    <row r="8" spans="1:15" x14ac:dyDescent="0.25">
      <c r="A8" s="48" t="s">
        <v>70</v>
      </c>
      <c r="B8" s="49" t="s">
        <v>214</v>
      </c>
      <c r="C8" s="48">
        <v>1201193022</v>
      </c>
      <c r="D8" s="49" t="s">
        <v>72</v>
      </c>
      <c r="E8" s="48" t="s">
        <v>85</v>
      </c>
      <c r="F8" s="48" t="s">
        <v>203</v>
      </c>
      <c r="G8" s="50">
        <v>44652</v>
      </c>
      <c r="H8" s="48" t="s">
        <v>203</v>
      </c>
      <c r="I8" s="50">
        <v>44652</v>
      </c>
      <c r="J8" s="49">
        <v>0</v>
      </c>
      <c r="K8" s="49">
        <v>0</v>
      </c>
      <c r="L8" s="49" t="s">
        <v>74</v>
      </c>
      <c r="M8" s="51"/>
      <c r="N8" s="51"/>
      <c r="O8" s="51"/>
    </row>
    <row r="9" spans="1:15" x14ac:dyDescent="0.25">
      <c r="A9" s="48" t="s">
        <v>70</v>
      </c>
      <c r="B9" s="48" t="s">
        <v>196</v>
      </c>
      <c r="C9" s="48">
        <v>1201198722</v>
      </c>
      <c r="D9" s="49" t="s">
        <v>72</v>
      </c>
      <c r="E9" s="48" t="s">
        <v>85</v>
      </c>
      <c r="F9" s="48" t="s">
        <v>204</v>
      </c>
      <c r="G9" s="50">
        <v>44655</v>
      </c>
      <c r="H9" s="48" t="s">
        <v>204</v>
      </c>
      <c r="I9" s="50">
        <v>44655</v>
      </c>
      <c r="J9" s="49">
        <v>0</v>
      </c>
      <c r="K9" s="49">
        <v>0</v>
      </c>
      <c r="L9" s="49" t="s">
        <v>74</v>
      </c>
      <c r="M9" s="51"/>
      <c r="N9" s="51"/>
      <c r="O9" s="51"/>
    </row>
    <row r="10" spans="1:15" x14ac:dyDescent="0.25">
      <c r="A10" s="48" t="s">
        <v>70</v>
      </c>
      <c r="B10" s="48" t="s">
        <v>196</v>
      </c>
      <c r="C10" s="48">
        <v>1201237222</v>
      </c>
      <c r="D10" s="49" t="s">
        <v>72</v>
      </c>
      <c r="E10" s="48" t="s">
        <v>85</v>
      </c>
      <c r="F10" s="48" t="s">
        <v>205</v>
      </c>
      <c r="G10" s="50">
        <v>44657</v>
      </c>
      <c r="H10" s="48" t="s">
        <v>205</v>
      </c>
      <c r="I10" s="50">
        <v>44657</v>
      </c>
      <c r="J10" s="49">
        <v>0</v>
      </c>
      <c r="K10" s="49">
        <v>0</v>
      </c>
      <c r="L10" s="49" t="s">
        <v>74</v>
      </c>
      <c r="M10" s="51"/>
      <c r="N10" s="51"/>
      <c r="O10" s="51"/>
    </row>
    <row r="11" spans="1:15" x14ac:dyDescent="0.25">
      <c r="A11" s="48" t="s">
        <v>70</v>
      </c>
      <c r="B11" s="48" t="s">
        <v>196</v>
      </c>
      <c r="C11" s="48">
        <v>1201241522</v>
      </c>
      <c r="D11" s="49" t="s">
        <v>72</v>
      </c>
      <c r="E11" s="48" t="s">
        <v>85</v>
      </c>
      <c r="F11" s="48" t="s">
        <v>206</v>
      </c>
      <c r="G11" s="50">
        <v>44657</v>
      </c>
      <c r="H11" s="48" t="s">
        <v>206</v>
      </c>
      <c r="I11" s="50">
        <v>44657</v>
      </c>
      <c r="J11" s="49">
        <v>0</v>
      </c>
      <c r="K11" s="49">
        <v>0</v>
      </c>
      <c r="L11" s="49" t="s">
        <v>74</v>
      </c>
      <c r="M11" s="51"/>
      <c r="N11" s="51"/>
      <c r="O11" s="51"/>
    </row>
    <row r="12" spans="1:15" x14ac:dyDescent="0.25">
      <c r="A12" s="48" t="s">
        <v>70</v>
      </c>
      <c r="B12" s="48" t="s">
        <v>196</v>
      </c>
      <c r="C12" s="48">
        <v>1201244322</v>
      </c>
      <c r="D12" s="49" t="s">
        <v>72</v>
      </c>
      <c r="E12" s="48" t="s">
        <v>85</v>
      </c>
      <c r="F12" s="48" t="s">
        <v>207</v>
      </c>
      <c r="G12" s="50">
        <v>44657</v>
      </c>
      <c r="H12" s="48" t="s">
        <v>207</v>
      </c>
      <c r="I12" s="50">
        <v>44657</v>
      </c>
      <c r="J12" s="49">
        <v>0</v>
      </c>
      <c r="K12" s="49">
        <v>0</v>
      </c>
      <c r="L12" s="49" t="s">
        <v>74</v>
      </c>
      <c r="M12" s="51"/>
      <c r="N12" s="51"/>
      <c r="O12" s="51"/>
    </row>
    <row r="13" spans="1:15" x14ac:dyDescent="0.25">
      <c r="A13" s="48" t="s">
        <v>70</v>
      </c>
      <c r="B13" s="48" t="s">
        <v>196</v>
      </c>
      <c r="C13" s="48">
        <v>1201269422</v>
      </c>
      <c r="D13" s="49" t="s">
        <v>72</v>
      </c>
      <c r="E13" s="48" t="s">
        <v>85</v>
      </c>
      <c r="F13" s="48" t="s">
        <v>208</v>
      </c>
      <c r="G13" s="50">
        <v>44658</v>
      </c>
      <c r="H13" s="48" t="s">
        <v>208</v>
      </c>
      <c r="I13" s="50">
        <v>44658</v>
      </c>
      <c r="J13" s="49">
        <v>0</v>
      </c>
      <c r="K13" s="49">
        <v>0</v>
      </c>
      <c r="L13" s="49" t="s">
        <v>74</v>
      </c>
      <c r="M13" s="51"/>
      <c r="N13" s="51"/>
      <c r="O13" s="51"/>
    </row>
    <row r="14" spans="1:15" x14ac:dyDescent="0.25">
      <c r="A14" s="48" t="s">
        <v>70</v>
      </c>
      <c r="B14" s="48" t="s">
        <v>196</v>
      </c>
      <c r="C14" s="48">
        <v>1201474222</v>
      </c>
      <c r="D14" s="49" t="s">
        <v>72</v>
      </c>
      <c r="E14" s="48" t="s">
        <v>85</v>
      </c>
      <c r="F14" s="48" t="s">
        <v>209</v>
      </c>
      <c r="G14" s="50">
        <v>44658</v>
      </c>
      <c r="H14" s="48" t="s">
        <v>209</v>
      </c>
      <c r="I14" s="50">
        <v>44676</v>
      </c>
      <c r="J14" s="49">
        <v>0</v>
      </c>
      <c r="K14" s="49">
        <v>0</v>
      </c>
      <c r="L14" s="49" t="s">
        <v>74</v>
      </c>
      <c r="M14" s="51"/>
      <c r="N14" s="51"/>
      <c r="O14" s="51"/>
    </row>
    <row r="15" spans="1:15" x14ac:dyDescent="0.25">
      <c r="A15" s="48" t="s">
        <v>70</v>
      </c>
      <c r="B15" s="48" t="s">
        <v>196</v>
      </c>
      <c r="C15" s="48">
        <v>1201482822</v>
      </c>
      <c r="D15" s="49" t="s">
        <v>72</v>
      </c>
      <c r="E15" s="48" t="s">
        <v>85</v>
      </c>
      <c r="F15" s="48" t="s">
        <v>210</v>
      </c>
      <c r="G15" s="50">
        <v>44676</v>
      </c>
      <c r="H15" s="48" t="s">
        <v>210</v>
      </c>
      <c r="I15" s="50">
        <v>44676</v>
      </c>
      <c r="J15" s="49">
        <v>0</v>
      </c>
      <c r="K15" s="49">
        <v>0</v>
      </c>
      <c r="L15" s="49" t="s">
        <v>74</v>
      </c>
      <c r="M15" s="51"/>
      <c r="N15" s="51"/>
      <c r="O15" s="51"/>
    </row>
    <row r="16" spans="1:15" x14ac:dyDescent="0.25">
      <c r="A16" s="48" t="s">
        <v>70</v>
      </c>
      <c r="B16" s="48" t="s">
        <v>196</v>
      </c>
      <c r="C16" s="48">
        <v>1201535722</v>
      </c>
      <c r="D16" s="49" t="s">
        <v>72</v>
      </c>
      <c r="E16" s="48" t="s">
        <v>85</v>
      </c>
      <c r="F16" s="48" t="s">
        <v>211</v>
      </c>
      <c r="G16" s="50">
        <v>44679</v>
      </c>
      <c r="H16" s="48" t="s">
        <v>211</v>
      </c>
      <c r="I16" s="50">
        <v>44679</v>
      </c>
      <c r="J16" s="49">
        <v>0</v>
      </c>
      <c r="K16" s="49">
        <v>0</v>
      </c>
      <c r="L16" s="49" t="s">
        <v>74</v>
      </c>
      <c r="M16" s="51"/>
      <c r="N16" s="51"/>
      <c r="O16" s="51"/>
    </row>
    <row r="17" spans="1:15" x14ac:dyDescent="0.25">
      <c r="A17" s="48" t="s">
        <v>70</v>
      </c>
      <c r="B17" s="48" t="s">
        <v>196</v>
      </c>
      <c r="C17" s="48">
        <v>1201786522</v>
      </c>
      <c r="D17" s="49" t="s">
        <v>72</v>
      </c>
      <c r="E17" s="48" t="s">
        <v>85</v>
      </c>
      <c r="F17" s="48" t="s">
        <v>264</v>
      </c>
      <c r="G17" s="50">
        <v>44697</v>
      </c>
      <c r="H17" s="48" t="s">
        <v>264</v>
      </c>
      <c r="I17" s="50">
        <v>44697</v>
      </c>
      <c r="J17" s="49">
        <v>0</v>
      </c>
      <c r="K17" s="49">
        <v>0</v>
      </c>
      <c r="L17" s="49" t="s">
        <v>74</v>
      </c>
      <c r="M17" s="51"/>
      <c r="N17" s="51"/>
      <c r="O17" s="51"/>
    </row>
    <row r="18" spans="1:15" x14ac:dyDescent="0.25">
      <c r="A18" s="52" t="s">
        <v>70</v>
      </c>
      <c r="B18" s="52" t="s">
        <v>196</v>
      </c>
      <c r="C18" s="52">
        <v>1202362422</v>
      </c>
      <c r="D18" s="49" t="s">
        <v>72</v>
      </c>
      <c r="E18" s="48" t="s">
        <v>85</v>
      </c>
      <c r="F18" s="49" t="s">
        <v>286</v>
      </c>
      <c r="G18" s="53">
        <v>44753</v>
      </c>
      <c r="H18" s="52" t="s">
        <v>286</v>
      </c>
      <c r="I18" s="53">
        <v>44753</v>
      </c>
      <c r="J18" s="49">
        <v>0</v>
      </c>
      <c r="K18" s="49">
        <v>1</v>
      </c>
      <c r="L18" s="49" t="s">
        <v>74</v>
      </c>
      <c r="M18" s="51"/>
      <c r="N18" s="51"/>
      <c r="O18" s="51"/>
    </row>
    <row r="19" spans="1:15" x14ac:dyDescent="0.25">
      <c r="A19" s="52" t="s">
        <v>70</v>
      </c>
      <c r="B19" s="49" t="s">
        <v>214</v>
      </c>
      <c r="C19" s="52">
        <v>1601437522</v>
      </c>
      <c r="D19" s="49" t="s">
        <v>72</v>
      </c>
      <c r="E19" s="48" t="s">
        <v>85</v>
      </c>
      <c r="F19" s="49" t="s">
        <v>297</v>
      </c>
      <c r="G19" s="53">
        <v>44662</v>
      </c>
      <c r="H19" s="52" t="s">
        <v>287</v>
      </c>
      <c r="I19" s="53">
        <v>44663</v>
      </c>
      <c r="J19" s="49">
        <v>1</v>
      </c>
      <c r="K19" s="49">
        <v>2</v>
      </c>
      <c r="L19" s="49" t="s">
        <v>74</v>
      </c>
      <c r="M19" s="51"/>
      <c r="N19" s="51"/>
      <c r="O19" s="51"/>
    </row>
    <row r="20" spans="1:15" x14ac:dyDescent="0.25">
      <c r="A20" s="52" t="s">
        <v>70</v>
      </c>
      <c r="B20" s="49" t="s">
        <v>214</v>
      </c>
      <c r="C20" s="52">
        <v>1601867222</v>
      </c>
      <c r="D20" s="49" t="s">
        <v>72</v>
      </c>
      <c r="E20" s="48" t="s">
        <v>85</v>
      </c>
      <c r="F20" s="49" t="s">
        <v>298</v>
      </c>
      <c r="G20" s="53">
        <v>44693</v>
      </c>
      <c r="H20" s="52" t="s">
        <v>288</v>
      </c>
      <c r="I20" s="53">
        <v>44694</v>
      </c>
      <c r="J20" s="49">
        <v>1</v>
      </c>
      <c r="K20" s="49">
        <v>2</v>
      </c>
      <c r="L20" s="49" t="s">
        <v>74</v>
      </c>
      <c r="M20" s="51"/>
      <c r="N20" s="51"/>
      <c r="O20" s="51"/>
    </row>
    <row r="21" spans="1:15" x14ac:dyDescent="0.25">
      <c r="A21" s="52" t="s">
        <v>70</v>
      </c>
      <c r="B21" s="49" t="s">
        <v>214</v>
      </c>
      <c r="C21" s="52">
        <v>1601938222</v>
      </c>
      <c r="D21" s="49" t="s">
        <v>72</v>
      </c>
      <c r="E21" s="48" t="s">
        <v>85</v>
      </c>
      <c r="F21" s="49" t="s">
        <v>299</v>
      </c>
      <c r="G21" s="53">
        <v>44699</v>
      </c>
      <c r="H21" s="52" t="s">
        <v>289</v>
      </c>
      <c r="I21" s="53">
        <v>44700</v>
      </c>
      <c r="J21" s="49">
        <v>1</v>
      </c>
      <c r="K21" s="49">
        <v>2</v>
      </c>
      <c r="L21" s="49" t="s">
        <v>74</v>
      </c>
      <c r="M21" s="51"/>
      <c r="N21" s="51"/>
      <c r="O21" s="51"/>
    </row>
    <row r="22" spans="1:15" x14ac:dyDescent="0.25">
      <c r="A22" s="52" t="s">
        <v>70</v>
      </c>
      <c r="B22" s="49" t="s">
        <v>214</v>
      </c>
      <c r="C22" s="52">
        <v>1602486122</v>
      </c>
      <c r="D22" s="49" t="s">
        <v>72</v>
      </c>
      <c r="E22" s="48" t="s">
        <v>85</v>
      </c>
      <c r="F22" s="49" t="s">
        <v>300</v>
      </c>
      <c r="G22" s="53">
        <v>44747</v>
      </c>
      <c r="H22" s="52" t="s">
        <v>290</v>
      </c>
      <c r="I22" s="53">
        <v>44748</v>
      </c>
      <c r="J22" s="49">
        <v>1</v>
      </c>
      <c r="K22" s="49">
        <v>2</v>
      </c>
      <c r="L22" s="49" t="s">
        <v>74</v>
      </c>
      <c r="M22" s="51"/>
      <c r="N22" s="51"/>
      <c r="O22" s="51"/>
    </row>
    <row r="23" spans="1:15" x14ac:dyDescent="0.25">
      <c r="A23" s="52" t="s">
        <v>70</v>
      </c>
      <c r="B23" s="49" t="s">
        <v>214</v>
      </c>
      <c r="C23" s="52">
        <v>1602572122</v>
      </c>
      <c r="D23" s="49" t="s">
        <v>72</v>
      </c>
      <c r="E23" s="48" t="s">
        <v>85</v>
      </c>
      <c r="F23" s="49" t="s">
        <v>301</v>
      </c>
      <c r="G23" s="53">
        <v>44754</v>
      </c>
      <c r="H23" s="52" t="s">
        <v>291</v>
      </c>
      <c r="I23" s="53">
        <v>44761</v>
      </c>
      <c r="J23" s="49">
        <v>7</v>
      </c>
      <c r="K23" s="49">
        <v>6</v>
      </c>
      <c r="L23" s="49" t="s">
        <v>74</v>
      </c>
      <c r="M23" s="51"/>
      <c r="N23" s="51"/>
      <c r="O23" s="51"/>
    </row>
    <row r="24" spans="1:15" x14ac:dyDescent="0.25">
      <c r="A24" s="52" t="s">
        <v>70</v>
      </c>
      <c r="B24" s="49" t="s">
        <v>214</v>
      </c>
      <c r="C24" s="52">
        <v>1602579222</v>
      </c>
      <c r="D24" s="49" t="s">
        <v>72</v>
      </c>
      <c r="E24" s="48" t="s">
        <v>85</v>
      </c>
      <c r="F24" s="49" t="s">
        <v>302</v>
      </c>
      <c r="G24" s="53">
        <v>44755</v>
      </c>
      <c r="H24" s="52" t="s">
        <v>292</v>
      </c>
      <c r="I24" s="53">
        <v>44760</v>
      </c>
      <c r="J24" s="49">
        <v>5</v>
      </c>
      <c r="K24" s="49">
        <v>4</v>
      </c>
      <c r="L24" s="49" t="s">
        <v>74</v>
      </c>
      <c r="M24" s="51"/>
      <c r="N24" s="51"/>
      <c r="O24" s="51"/>
    </row>
    <row r="25" spans="1:15" x14ac:dyDescent="0.25">
      <c r="A25" s="52" t="s">
        <v>70</v>
      </c>
      <c r="B25" s="49" t="s">
        <v>214</v>
      </c>
      <c r="C25" s="52">
        <v>1602593822</v>
      </c>
      <c r="D25" s="49" t="s">
        <v>72</v>
      </c>
      <c r="E25" s="48" t="s">
        <v>85</v>
      </c>
      <c r="F25" s="49" t="s">
        <v>303</v>
      </c>
      <c r="G25" s="53">
        <v>44756</v>
      </c>
      <c r="H25" s="52" t="s">
        <v>293</v>
      </c>
      <c r="I25" s="53">
        <v>44762</v>
      </c>
      <c r="J25" s="49">
        <v>6</v>
      </c>
      <c r="K25" s="49">
        <v>5</v>
      </c>
      <c r="L25" s="49" t="s">
        <v>74</v>
      </c>
      <c r="M25" s="51"/>
      <c r="N25" s="51"/>
      <c r="O25" s="51"/>
    </row>
    <row r="26" spans="1:15" x14ac:dyDescent="0.25">
      <c r="A26" s="52" t="s">
        <v>70</v>
      </c>
      <c r="B26" s="49" t="s">
        <v>214</v>
      </c>
      <c r="C26" s="52">
        <v>1602632322</v>
      </c>
      <c r="D26" s="49" t="s">
        <v>72</v>
      </c>
      <c r="E26" s="48" t="s">
        <v>85</v>
      </c>
      <c r="F26" s="49" t="s">
        <v>304</v>
      </c>
      <c r="G26" s="53">
        <v>44760</v>
      </c>
      <c r="H26" s="52" t="s">
        <v>294</v>
      </c>
      <c r="I26" s="53">
        <v>44762</v>
      </c>
      <c r="J26" s="49">
        <v>2</v>
      </c>
      <c r="K26" s="49">
        <v>3</v>
      </c>
      <c r="L26" s="49" t="s">
        <v>74</v>
      </c>
      <c r="M26" s="51"/>
      <c r="N26" s="51"/>
      <c r="O26" s="51"/>
    </row>
    <row r="27" spans="1:15" x14ac:dyDescent="0.25">
      <c r="A27" s="52" t="s">
        <v>70</v>
      </c>
      <c r="B27" s="49" t="s">
        <v>214</v>
      </c>
      <c r="C27" s="52">
        <v>1602668422</v>
      </c>
      <c r="D27" s="49" t="s">
        <v>72</v>
      </c>
      <c r="E27" s="48" t="s">
        <v>85</v>
      </c>
      <c r="F27" s="49" t="s">
        <v>305</v>
      </c>
      <c r="G27" s="53">
        <v>44763</v>
      </c>
      <c r="H27" s="52" t="s">
        <v>295</v>
      </c>
      <c r="I27" s="53">
        <v>44768</v>
      </c>
      <c r="J27" s="49">
        <v>5</v>
      </c>
      <c r="K27" s="49">
        <v>4</v>
      </c>
      <c r="L27" s="49" t="s">
        <v>74</v>
      </c>
      <c r="M27" s="51"/>
      <c r="N27" s="51"/>
      <c r="O27" s="51"/>
    </row>
    <row r="28" spans="1:15" x14ac:dyDescent="0.25">
      <c r="A28" s="52" t="s">
        <v>70</v>
      </c>
      <c r="B28" s="49" t="s">
        <v>214</v>
      </c>
      <c r="C28" s="52">
        <v>1602752922</v>
      </c>
      <c r="D28" s="49" t="s">
        <v>72</v>
      </c>
      <c r="E28" s="48" t="s">
        <v>85</v>
      </c>
      <c r="F28" s="49" t="s">
        <v>306</v>
      </c>
      <c r="G28" s="53">
        <v>44769</v>
      </c>
      <c r="H28" s="52" t="s">
        <v>296</v>
      </c>
      <c r="I28" s="53">
        <v>44770</v>
      </c>
      <c r="J28" s="49">
        <v>1</v>
      </c>
      <c r="K28" s="49">
        <v>2</v>
      </c>
      <c r="L28" s="49" t="s">
        <v>74</v>
      </c>
      <c r="M28" s="51"/>
      <c r="N28" s="51"/>
      <c r="O28" s="51"/>
    </row>
    <row r="29" spans="1:15" x14ac:dyDescent="0.25">
      <c r="A29" s="51"/>
      <c r="B29" s="51"/>
      <c r="C29" s="51"/>
      <c r="D29" s="51"/>
      <c r="E29" s="51"/>
      <c r="F29" s="51"/>
      <c r="G29" s="51"/>
      <c r="H29" s="51"/>
      <c r="I29" s="51"/>
      <c r="J29" s="51"/>
      <c r="K29" s="51"/>
      <c r="L29" s="51"/>
      <c r="M29" s="51"/>
      <c r="N29" s="51"/>
      <c r="O29" s="51"/>
    </row>
    <row r="30" spans="1:15" x14ac:dyDescent="0.25">
      <c r="A30" s="51"/>
      <c r="B30" s="51"/>
      <c r="C30" s="51"/>
      <c r="D30" s="51"/>
      <c r="E30" s="51"/>
      <c r="F30" s="51"/>
      <c r="G30" s="51"/>
      <c r="H30" s="51"/>
      <c r="I30" s="51"/>
      <c r="J30" s="51"/>
      <c r="K30" s="51"/>
      <c r="L30" s="51"/>
      <c r="M30" s="51"/>
      <c r="N30" s="51"/>
      <c r="O30" s="51"/>
    </row>
    <row r="31" spans="1:15" x14ac:dyDescent="0.25">
      <c r="A31" s="51"/>
      <c r="B31" s="51"/>
      <c r="C31" s="51"/>
      <c r="D31" s="51"/>
      <c r="E31" s="51"/>
      <c r="F31" s="51"/>
      <c r="G31" s="51"/>
      <c r="H31" s="51"/>
      <c r="I31" s="51"/>
      <c r="J31" s="51"/>
      <c r="K31" s="51"/>
      <c r="L31" s="51"/>
      <c r="M31" s="51"/>
      <c r="N31" s="51"/>
      <c r="O31" s="51"/>
    </row>
  </sheetData>
  <autoFilter ref="A1:L28" xr:uid="{00000000-0001-0000-0400-000000000000}"/>
  <pageMargins left="0.70866141732283472" right="0.70866141732283472" top="0.74803149606299213" bottom="0.74803149606299213" header="0.31496062992125984" footer="0.31496062992125984"/>
  <pageSetup scale="55" fitToWidth="2"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 del Indicador</vt:lpstr>
      <vt:lpstr>Descriptor-Homologación </vt:lpstr>
      <vt:lpstr>Base de Datos MEI</vt:lpstr>
      <vt:lpstr>Reclamos Derivados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spensiones</dc:creator>
  <cp:lastModifiedBy>spensiones</cp:lastModifiedBy>
  <cp:lastPrinted>2022-05-06T17:00:46Z</cp:lastPrinted>
  <dcterms:created xsi:type="dcterms:W3CDTF">2019-07-09T13:02:35Z</dcterms:created>
  <dcterms:modified xsi:type="dcterms:W3CDTF">2022-08-24T16:50:18Z</dcterms:modified>
</cp:coreProperties>
</file>