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66925"/>
  <mc:AlternateContent xmlns:mc="http://schemas.openxmlformats.org/markup-compatibility/2006">
    <mc:Choice Requires="x15">
      <x15ac:absPath xmlns:x15ac="http://schemas.microsoft.com/office/spreadsheetml/2010/11/ac" url="https://supereduca-my.sharepoint.com/personal/dgi_supereduc_cl/Documents/UCG/3. MEI/2022/Reclamos/2 ejercicio metodológico/"/>
    </mc:Choice>
  </mc:AlternateContent>
  <xr:revisionPtr revIDLastSave="24" documentId="13_ncr:1_{DBEA683F-8915-423A-89C8-10E11EEFE790}" xr6:coauthVersionLast="47" xr6:coauthVersionMax="47" xr10:uidLastSave="{B73FCEDD-04D7-4BA3-AAFB-C22F4A17EE30}"/>
  <bookViews>
    <workbookView xWindow="-28920" yWindow="-120" windowWidth="29040" windowHeight="15840" xr2:uid="{00000000-000D-0000-FFFF-FFFF00000000}"/>
  </bookViews>
  <sheets>
    <sheet name="Resumen del indicador" sheetId="4" r:id="rId1"/>
    <sheet name="Reclamos Servicio al 30.07.22" sheetId="1" r:id="rId2"/>
    <sheet name="Tabla de homologación y notas" sheetId="3" r:id="rId3"/>
  </sheets>
  <definedNames>
    <definedName name="_xlnm._FilterDatabase" localSheetId="1" hidden="1">'Reclamos Servicio al 30.07.22'!$A$1:$G$208</definedName>
    <definedName name="valida">#REF!</definedName>
  </definedNames>
  <calcPr calcId="191028"/>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4" l="1"/>
  <c r="C27" i="4" s="1"/>
  <c r="C28" i="4" s="1"/>
  <c r="C29" i="4" s="1"/>
  <c r="C30" i="4" s="1"/>
  <c r="C31" i="4" s="1"/>
  <c r="C32" i="4" s="1"/>
  <c r="B25" i="4"/>
  <c r="B26" i="4" s="1"/>
  <c r="B27" i="4" s="1"/>
  <c r="B28" i="4" s="1"/>
  <c r="B29" i="4" s="1"/>
  <c r="B30" i="4" s="1"/>
  <c r="B31" i="4" s="1"/>
  <c r="B32" i="4" s="1"/>
  <c r="B38" i="4"/>
  <c r="C38" i="4"/>
  <c r="D27" i="4" l="1"/>
  <c r="D26" i="4"/>
  <c r="D38" i="4"/>
  <c r="D28" i="4" l="1"/>
  <c r="D29" i="4" l="1"/>
  <c r="D30" i="4" l="1"/>
  <c r="D31" i="4" l="1"/>
  <c r="D32" i="4" l="1"/>
</calcChain>
</file>

<file path=xl/sharedStrings.xml><?xml version="1.0" encoding="utf-8"?>
<sst xmlns="http://schemas.openxmlformats.org/spreadsheetml/2006/main" count="1141" uniqueCount="287">
  <si>
    <t>N° Atención</t>
  </si>
  <si>
    <t>Fecha de creación</t>
  </si>
  <si>
    <t>Fecha cambio de estado</t>
  </si>
  <si>
    <t>Bien/Servicio que aplica</t>
  </si>
  <si>
    <t>Objetivo estratégico del bien/servicio que aplica</t>
  </si>
  <si>
    <t>Estado</t>
  </si>
  <si>
    <t>CAS-135416-W0X4L3</t>
  </si>
  <si>
    <t>Reclamo al servicio</t>
  </si>
  <si>
    <t>Resuelto</t>
  </si>
  <si>
    <t>CAS-136309-B2Q4P7</t>
  </si>
  <si>
    <t>CAS-136307-D1J9Y8</t>
  </si>
  <si>
    <t>CAS-136304-Q2H1D2</t>
  </si>
  <si>
    <t>Reclamo a otras instituciones</t>
  </si>
  <si>
    <t>CAS-136303-Y6J2K8</t>
  </si>
  <si>
    <t>CAS-136301-L2Q4H4</t>
  </si>
  <si>
    <t>CAS-136300-M8C6Q0</t>
  </si>
  <si>
    <t>CAS-136299-L6B5F1</t>
  </si>
  <si>
    <t>CAS-136298-L8G4J7</t>
  </si>
  <si>
    <t>CAS-136295-Z4N9H8</t>
  </si>
  <si>
    <t>CAS-136291-B1R9M6</t>
  </si>
  <si>
    <t>CAS-136290-W9P1K2</t>
  </si>
  <si>
    <t>CAS-136289-L3X5R7</t>
  </si>
  <si>
    <t>CAS-136287-V9H8T8</t>
  </si>
  <si>
    <t>CAS-136285-T6J5V3</t>
  </si>
  <si>
    <t>CAS-136282-N3S8N0</t>
  </si>
  <si>
    <t>CAS-136279-K6H6L3</t>
  </si>
  <si>
    <t>CAS-136278-R6B1P2</t>
  </si>
  <si>
    <t>CAS-136275-N6W3Q2</t>
  </si>
  <si>
    <t>CAS-136273-Z8N2B5</t>
  </si>
  <si>
    <t>CAS-136272-M7P6Y3</t>
  </si>
  <si>
    <t>CAS-136271-P7F2Y8</t>
  </si>
  <si>
    <t>CAS-136268-G8S7M9</t>
  </si>
  <si>
    <t>CAS-136260-L5G5L2</t>
  </si>
  <si>
    <t>CAS-136258-V5J1D0</t>
  </si>
  <si>
    <t>CAS-136257-J4S4B2</t>
  </si>
  <si>
    <t>CAS-136256-N1S6X5</t>
  </si>
  <si>
    <t>CAS-136253-N8P7Z4</t>
  </si>
  <si>
    <t>CAS-136252-P4C3R8</t>
  </si>
  <si>
    <t>CAS-136251-T3Q6C4</t>
  </si>
  <si>
    <t>CAS-136250-H8X6M5</t>
  </si>
  <si>
    <t>CAS-136245-M5T4T9</t>
  </si>
  <si>
    <t>CAS-136237-B1G6N9</t>
  </si>
  <si>
    <t>CAS-136236-B2K6W6</t>
  </si>
  <si>
    <t>CAS-136226-Q2B4J4</t>
  </si>
  <si>
    <t>CAS-136225-Z8Q3B0</t>
  </si>
  <si>
    <t>CAS-136224-R3K1V0</t>
  </si>
  <si>
    <t>CAS-136223-R9M7Y7</t>
  </si>
  <si>
    <t>CAS-136206-Z0K4J1</t>
  </si>
  <si>
    <t>CAS-136201-B0H8X7</t>
  </si>
  <si>
    <t>CAS-136200-Z0W1K1</t>
  </si>
  <si>
    <t>CAS-136194-P3T5H0</t>
  </si>
  <si>
    <t>CAS-136184-V1Z5T0</t>
  </si>
  <si>
    <t>CAS-136181-N3J5H5</t>
  </si>
  <si>
    <t>CAS-136172-V5G1X8</t>
  </si>
  <si>
    <t>CAS-136170-Z5L5C0</t>
  </si>
  <si>
    <t>CAS-136169-N6W1Y3</t>
  </si>
  <si>
    <t>CAS-136166-V9Z6P5</t>
  </si>
  <si>
    <t>CAS-136157-S8J0K7</t>
  </si>
  <si>
    <t>CAS-136155-W1Q3L1</t>
  </si>
  <si>
    <t>CAS-136154-K4Y9M1</t>
  </si>
  <si>
    <t>CAS-136150-G5P5T1</t>
  </si>
  <si>
    <t>CAS-136149-F6Z6Q8</t>
  </si>
  <si>
    <t>CAS-136147-M6D3Z9</t>
  </si>
  <si>
    <t>CAS-136145-W7J3J7</t>
  </si>
  <si>
    <t>CAS-136140-T3L7Y2</t>
  </si>
  <si>
    <t>CAS-136125-Q4K7G6</t>
  </si>
  <si>
    <t>CAS-136122-M3Y3X0</t>
  </si>
  <si>
    <t>CAS-136120-J7S0J9</t>
  </si>
  <si>
    <t>CAS-136115-S0Q7R9</t>
  </si>
  <si>
    <t>CAS-136108-M2D6V5</t>
  </si>
  <si>
    <t>CAS-136100-S1D7W8</t>
  </si>
  <si>
    <t>CAS-136099-G6N3J7</t>
  </si>
  <si>
    <t>CAS-136090-S0Z2B9</t>
  </si>
  <si>
    <t>CAS-136073-P9Y2M6</t>
  </si>
  <si>
    <t>CAS-136067-T4W4K7</t>
  </si>
  <si>
    <t>CAS-136065-K0L0J9</t>
  </si>
  <si>
    <t>CAS-136061-L6D7P5</t>
  </si>
  <si>
    <t>CAS-136054-D5J3M2</t>
  </si>
  <si>
    <t>CAS-136053-S2L4K1</t>
  </si>
  <si>
    <t>CAS-136043-Y8S0X0</t>
  </si>
  <si>
    <t>CAS-136039-C0L8L1</t>
  </si>
  <si>
    <t>CAS-136031-M2C1J7</t>
  </si>
  <si>
    <t>CAS-136026-H1L3Q9</t>
  </si>
  <si>
    <t>CAS-136024-H1T0P1</t>
  </si>
  <si>
    <t>CAS-136022-Z0H9X7</t>
  </si>
  <si>
    <t>CAS-136021-F6T9K7</t>
  </si>
  <si>
    <t>CAS-136019-Y3H3B0</t>
  </si>
  <si>
    <t>CAS-136017-K9N7Z8</t>
  </si>
  <si>
    <t>CAS-136014-S5L2J3</t>
  </si>
  <si>
    <t>CAS-136009-Y5R3X6</t>
  </si>
  <si>
    <t>CAS-135989-Y4N8L9</t>
  </si>
  <si>
    <t>CAS-135986-N9V8C8</t>
  </si>
  <si>
    <t>CAS-135985-J5V5Q6</t>
  </si>
  <si>
    <t>CAS-135978-W7P5D8</t>
  </si>
  <si>
    <t>CAS-135973-G0L4W5</t>
  </si>
  <si>
    <t>CAS-135971-P3G5L3</t>
  </si>
  <si>
    <t>CAS-135970-M4B8Y2</t>
  </si>
  <si>
    <t>CAS-135966-P6K9Z5</t>
  </si>
  <si>
    <t>CAS-135965-R6N4N2</t>
  </si>
  <si>
    <t>CAS-135962-Q2Q2J1</t>
  </si>
  <si>
    <t>CAS-135961-Z6T3C8</t>
  </si>
  <si>
    <t>CAS-135942-Y1L9K3</t>
  </si>
  <si>
    <t>CAS-135941-K6V5R2</t>
  </si>
  <si>
    <t>CAS-135940-V9F3G7</t>
  </si>
  <si>
    <t>CAS-135939-Z8N9V2</t>
  </si>
  <si>
    <t>CAS-135927-H5Z2K4</t>
  </si>
  <si>
    <t>CAS-135926-J3S4G1</t>
  </si>
  <si>
    <t>CAS-135912-Y4J2N7</t>
  </si>
  <si>
    <t>CAS-135910-W8B8G9</t>
  </si>
  <si>
    <t>CAS-135906-B2K8W4</t>
  </si>
  <si>
    <t>CAS-135904-L2R2H9</t>
  </si>
  <si>
    <t>CAS-135903-S3Y0S8</t>
  </si>
  <si>
    <t>CAS-135898-V5H7C1</t>
  </si>
  <si>
    <t>CAS-135853-Q2G0J0</t>
  </si>
  <si>
    <t>CAS-135852-P5B3C2</t>
  </si>
  <si>
    <t>CAS-135850-K9P2P9</t>
  </si>
  <si>
    <t>CAS-135845-R3N6L3</t>
  </si>
  <si>
    <t>CAS-135840-Z2B1F2</t>
  </si>
  <si>
    <t>CAS-135838-B2W7Y8</t>
  </si>
  <si>
    <t>CAS-135830-Z2C8F1</t>
  </si>
  <si>
    <t>CAS-135827-F8H8Z8</t>
  </si>
  <si>
    <t>CAS-135823-J8T8N7</t>
  </si>
  <si>
    <t>CAS-135822-C1Y6X2</t>
  </si>
  <si>
    <t>CAS-135816-N0G8H5</t>
  </si>
  <si>
    <t>CAS-135811-Y8P1L5</t>
  </si>
  <si>
    <t>CAS-135807-M6F4C4</t>
  </si>
  <si>
    <t>CAS-135805-M9K6B6</t>
  </si>
  <si>
    <t>CAS-135804-N4V6F7</t>
  </si>
  <si>
    <t>CAS-135801-N7S0B8</t>
  </si>
  <si>
    <t>CAS-135798-C7K4Q1</t>
  </si>
  <si>
    <t>CAS-135793-N1J9R8</t>
  </si>
  <si>
    <t>CAS-135790-K2W1L4</t>
  </si>
  <si>
    <t>CAS-135787-N6P5H2</t>
  </si>
  <si>
    <t>CAS-135785-H2J7Q9</t>
  </si>
  <si>
    <t>CAS-135784-H3K0W6</t>
  </si>
  <si>
    <t>CAS-135782-V7N5K0</t>
  </si>
  <si>
    <t>CAS-135780-L0H9D0</t>
  </si>
  <si>
    <t>CAS-135778-S2Q2B1</t>
  </si>
  <si>
    <t>CAS-135772-G9H2V5</t>
  </si>
  <si>
    <t>CAS-135770-V2D7D0</t>
  </si>
  <si>
    <t>CAS-135765-P2J2T5</t>
  </si>
  <si>
    <t>CAS-135761-Y3D1M6</t>
  </si>
  <si>
    <t>CAS-135758-T5G7C2</t>
  </si>
  <si>
    <t>CAS-135751-K8C8B0</t>
  </si>
  <si>
    <t>CAS-135750-L4Z5N1</t>
  </si>
  <si>
    <t>CAS-135749-B7S1D4</t>
  </si>
  <si>
    <t>CAS-135745-P9G6Y7</t>
  </si>
  <si>
    <t>CAS-135742-M5V2C0</t>
  </si>
  <si>
    <t>CAS-135735-B6X7N1</t>
  </si>
  <si>
    <t>CAS-135729-R8P9L0</t>
  </si>
  <si>
    <t>CAS-135720-P2G0G2</t>
  </si>
  <si>
    <t>CAS-135717-M8C2L7</t>
  </si>
  <si>
    <t>CAS-135711-L3M8P2</t>
  </si>
  <si>
    <t>CAS-135698-B9J6D0</t>
  </si>
  <si>
    <t>CAS-135697-C3V7L2</t>
  </si>
  <si>
    <t>CAS-135690-F3V6V3</t>
  </si>
  <si>
    <t>CAS-135680-X3R4G7</t>
  </si>
  <si>
    <t>CAS-135676-J8N7G3</t>
  </si>
  <si>
    <t>CAS-135675-N6C4R6</t>
  </si>
  <si>
    <t>CAS-135669-P5Z5M9</t>
  </si>
  <si>
    <t>CAS-135661-D5N2Z0</t>
  </si>
  <si>
    <t>CAS-135660-K3Q0F6</t>
  </si>
  <si>
    <t>CAS-135653-S1Y9P4</t>
  </si>
  <si>
    <t>CAS-135651-D9N9W8</t>
  </si>
  <si>
    <t>CAS-135641-G5X1K0</t>
  </si>
  <si>
    <t>CAS-135626-Z8J5T3</t>
  </si>
  <si>
    <t>CAS-135623-F8J2M6</t>
  </si>
  <si>
    <t>CAS-135610-Q8L5H8</t>
  </si>
  <si>
    <t>CAS-135608-P9B4M4</t>
  </si>
  <si>
    <t>CAS-135604-P0Z7Q7</t>
  </si>
  <si>
    <t>CAS-135578-L9X5T3</t>
  </si>
  <si>
    <t>CAS-135550-H3Q5H1</t>
  </si>
  <si>
    <t>CAS-135526-B2X0K3</t>
  </si>
  <si>
    <t>CAS-135523-S8P7X2</t>
  </si>
  <si>
    <t>CAS-135519-M8N3M2</t>
  </si>
  <si>
    <t>CAS-135517-V4T1Y6</t>
  </si>
  <si>
    <t>CAS-135514-G5Z6N5</t>
  </si>
  <si>
    <t>CAS-135511-R1Y6P6</t>
  </si>
  <si>
    <t>CAS-135508-F3C2H3</t>
  </si>
  <si>
    <t>CAS-135506-F8C5P0</t>
  </si>
  <si>
    <t>CAS-135505-J1B1X2</t>
  </si>
  <si>
    <t>CAS-135504-L1T1M0</t>
  </si>
  <si>
    <t>CAS-135502-G4D8P9</t>
  </si>
  <si>
    <t>CAS-135491-X5W8J9</t>
  </si>
  <si>
    <t>CAS-135490-D7R9M6</t>
  </si>
  <si>
    <t>CAS-135487-J2C5R2</t>
  </si>
  <si>
    <t>CAS-135486-D8L5W2</t>
  </si>
  <si>
    <t>CAS-135481-Y4M7H2</t>
  </si>
  <si>
    <t>CAS-135480-D1G9D6</t>
  </si>
  <si>
    <t>CAS-135478-Z3M8D1</t>
  </si>
  <si>
    <t>CAS-135477-F8T3W9</t>
  </si>
  <si>
    <t>CAS-135475-K5M6D3</t>
  </si>
  <si>
    <t>CAS-135472-N5T7L2</t>
  </si>
  <si>
    <t>CAS-135471-J9R6F4</t>
  </si>
  <si>
    <t>CAS-135469-F5R1S7</t>
  </si>
  <si>
    <t>CAS-135467-X7P7R4</t>
  </si>
  <si>
    <t>CAS-135466-V4W4V0</t>
  </si>
  <si>
    <t>CAS-135464-R2Y0L1</t>
  </si>
  <si>
    <t>CAS-135462-M5J7Q7</t>
  </si>
  <si>
    <t>CAS-135459-H6K8L3</t>
  </si>
  <si>
    <t>CAS-135458-M4L7F1</t>
  </si>
  <si>
    <t>CAS-135455-L7B9K4</t>
  </si>
  <si>
    <t>CAS-135454-V6Z4L5</t>
  </si>
  <si>
    <t>CAS-135452-M8N8D3</t>
  </si>
  <si>
    <t>CAS-135451-R2Q1T3</t>
  </si>
  <si>
    <t>CAS-135450-P0L2H8</t>
  </si>
  <si>
    <t>CAS-135449-C4K8X9</t>
  </si>
  <si>
    <t>CAS-135448-L0B5R7</t>
  </si>
  <si>
    <t>CAS-135447-Z0X9H5</t>
  </si>
  <si>
    <t>CAS-135438-V2D9L6</t>
  </si>
  <si>
    <t>CAS-135436-K5X1J9</t>
  </si>
  <si>
    <t>CAS-135435-S8Y2H3</t>
  </si>
  <si>
    <t>CAS-135432-V2D2B7</t>
  </si>
  <si>
    <t>CAS-135423-H2M9C2</t>
  </si>
  <si>
    <t>CAS-135421-M9T6D6</t>
  </si>
  <si>
    <t>CAS-135420-L3D3K1</t>
  </si>
  <si>
    <t>Cuenta de N° Atención</t>
  </si>
  <si>
    <t>Total general</t>
  </si>
  <si>
    <t>ene</t>
  </si>
  <si>
    <t>feb</t>
  </si>
  <si>
    <t>mar</t>
  </si>
  <si>
    <t>abr</t>
  </si>
  <si>
    <t>may</t>
  </si>
  <si>
    <t>jun</t>
  </si>
  <si>
    <t>jul</t>
  </si>
  <si>
    <t>Etiquetas de fila</t>
  </si>
  <si>
    <t>No es competencia del Servicio</t>
  </si>
  <si>
    <t>Tipodeatencion3</t>
  </si>
  <si>
    <t>Información a la Comunidad Educativa y ciudadanía</t>
  </si>
  <si>
    <t>Fiscalización e instrucción de Procesos Administrativos a establecimientos educacionales</t>
  </si>
  <si>
    <t>Gestión de Denuncias y Reclamos de la Comunidad Educativa</t>
  </si>
  <si>
    <t>Formación y capacitación de sostenedores y actores de la Comunidad Educativa</t>
  </si>
  <si>
    <t>Tabla de homologación de campos</t>
  </si>
  <si>
    <t>Columna</t>
  </si>
  <si>
    <t>Nombre original según descarga sistema de registro</t>
  </si>
  <si>
    <t>Homologación MV DS N°465 / 2021</t>
  </si>
  <si>
    <t>Observación</t>
  </si>
  <si>
    <t>Columna A</t>
  </si>
  <si>
    <t>Código único de identificación (ID) del reclamo</t>
  </si>
  <si>
    <t>Columna F</t>
  </si>
  <si>
    <t>N° de Atención</t>
  </si>
  <si>
    <t>N° de oficio o identificación del documento en que se contiene la respuesta</t>
  </si>
  <si>
    <t>Columna B</t>
  </si>
  <si>
    <t>No aplica</t>
  </si>
  <si>
    <t>Subcategoría columna B</t>
  </si>
  <si>
    <t>Muestra aquellos reclamos que son de competencia del Servicio.</t>
  </si>
  <si>
    <t>Derivado</t>
  </si>
  <si>
    <t>Muestra aquellos reclamos que no son de competencia del Servicio y por ende se informa al requirente esta situación y se indica a qué institución debe dirigirse para realizar el reclamo.</t>
  </si>
  <si>
    <t>Columna C</t>
  </si>
  <si>
    <t>Actuaciones, atenciones o productos (bien y/o servicios) que aplica</t>
  </si>
  <si>
    <t>Columna D</t>
  </si>
  <si>
    <t>Fecha de ingreso</t>
  </si>
  <si>
    <t>Columna E</t>
  </si>
  <si>
    <t>Fecha de respuesta</t>
  </si>
  <si>
    <t>Columna G</t>
  </si>
  <si>
    <t>Estado del reclamo</t>
  </si>
  <si>
    <t>Subcategoría columna G</t>
  </si>
  <si>
    <t>Respondido</t>
  </si>
  <si>
    <t>Desistido</t>
  </si>
  <si>
    <t>La Superintendencia de Educación no presenta reclamos desistidos a la fecha de corte de información.</t>
  </si>
  <si>
    <t>Activo</t>
  </si>
  <si>
    <t>Ingresado</t>
  </si>
  <si>
    <t>En análisis</t>
  </si>
  <si>
    <t>La Superintendencia de Educación en la base de datos que extrae de su sistema de gestión de reclamos, no genera un ID distinto para la emisión de la respuesta al ciudadano que permita completar la información del campo “N° de oficio o identificación del documento que se contiene la respuesta” (columna F) ya que se genera un código único para este registro. Por lo tanto para completar los campos solicitados en los requisitos técnicos del indicador, se replica de forma manual el campo denominado "N° de atención" de la base de datos como identificador de la respuesta (columna F). Lo anterior, considerando que este ID permite identificar el reclamo y su respectiva respuesta en el sistema de gestión de reclamos y que es un código único.</t>
  </si>
  <si>
    <t xml:space="preserve">Resumen indicador </t>
  </si>
  <si>
    <t>Porcentaje de reclamos al Servicio respondidos</t>
  </si>
  <si>
    <t>Cálculo denominador: "Total de reclamos recibidos al año t"</t>
  </si>
  <si>
    <t>Cálculo numerador: "Número de reclamos respondidos en año t"</t>
  </si>
  <si>
    <t>2021</t>
  </si>
  <si>
    <t>dic</t>
  </si>
  <si>
    <t>2022</t>
  </si>
  <si>
    <t>Cuadro resumen 2022 (acumulado)</t>
  </si>
  <si>
    <t>Mes</t>
  </si>
  <si>
    <t>Número de Reclamos al año t</t>
  </si>
  <si>
    <t>Número de respuestas en el año t</t>
  </si>
  <si>
    <t>% de Reclamos respondidos al año t</t>
  </si>
  <si>
    <t>Diciembre 2021</t>
  </si>
  <si>
    <t>Enero 2022</t>
  </si>
  <si>
    <t>Febrero 2022</t>
  </si>
  <si>
    <t>Marzo 2022</t>
  </si>
  <si>
    <t>Abril 2022</t>
  </si>
  <si>
    <t>TOTAL</t>
  </si>
  <si>
    <t>Mayo 2022</t>
  </si>
  <si>
    <t>Junio 2022</t>
  </si>
  <si>
    <t>Julio 2022</t>
  </si>
  <si>
    <t xml:space="preserve">La Superintendencia de Educación agrega el campo tipo de atención, el que permite identificar aquellos reclamos que no son de competencia del Servicio, ya que el estado por sí solo es insuficiente para su identificación. </t>
  </si>
  <si>
    <t>La columna C, se completa de forma manual considerando las siguientes subcategorías en función de los productos estratégicos del Servicio:
-Fiscalización e instrucción de Procesos Administrativos a establecimientos educacionales
-Gestión de Denuncias y Reclamos de la Comunidad Educativa
-Formación y capacitación de sostenedores y actores de la Comunidad Educativa
-Información a la comunidad educativa y ciudadanía
-No es competencia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</si>
</sst>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0"/>
      <color rgb="FFFFFFFF"/>
      <name val="Arial"/>
      <family val="2"/>
    </font>
    <font>
      <sz val="10"/>
      <name val="Arial"/>
      <family val="2"/>
    </font>
    <font>
      <sz val="10"/>
      <color rgb="FF000000"/>
      <name val="Arial"/>
      <family val="2"/>
    </font>
    <font>
      <sz val="10"/>
      <color theme="1"/>
      <name val="Arial"/>
      <family val="2"/>
    </font>
    <font>
      <b/>
      <u/>
      <sz val="11"/>
      <color theme="1"/>
      <name val="Arial"/>
      <family val="2"/>
    </font>
    <font>
      <sz val="11"/>
      <color theme="1"/>
      <name val="Arial"/>
      <family val="2"/>
    </font>
    <font>
      <b/>
      <sz val="11"/>
      <color theme="1"/>
      <name val="Arial"/>
      <family val="2"/>
    </font>
    <font>
      <b/>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theme="4" tint="0.79998168889431442"/>
        <bgColor theme="4" tint="0.79998168889431442"/>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21" fillId="0" borderId="0"/>
    <xf numFmtId="9" fontId="21" fillId="0" borderId="0" applyFont="0" applyFill="0" applyBorder="0" applyAlignment="0" applyProtection="0"/>
  </cellStyleXfs>
  <cellXfs count="46">
    <xf numFmtId="0" fontId="19" fillId="0" borderId="0" xfId="0" applyFont="1"/>
    <xf numFmtId="49" fontId="0" fillId="0" borderId="0" xfId="0" applyNumberFormat="1"/>
    <xf numFmtId="22" fontId="0" fillId="0" borderId="0" xfId="0" applyNumberFormat="1"/>
    <xf numFmtId="0" fontId="21" fillId="0" borderId="0" xfId="0" applyFont="1"/>
    <xf numFmtId="0" fontId="19" fillId="0" borderId="0" xfId="0" applyNumberFormat="1" applyFont="1"/>
    <xf numFmtId="0" fontId="19" fillId="0" borderId="0" xfId="0" pivotButton="1" applyFont="1"/>
    <xf numFmtId="0" fontId="19" fillId="0" borderId="0" xfId="0" applyFont="1" applyAlignment="1">
      <alignment horizontal="left"/>
    </xf>
    <xf numFmtId="0" fontId="20" fillId="33" borderId="0" xfId="0" applyFont="1" applyFill="1" applyAlignment="1"/>
    <xf numFmtId="0" fontId="19" fillId="0" borderId="0" xfId="0" applyFont="1" applyAlignment="1"/>
    <xf numFmtId="0" fontId="0" fillId="0" borderId="0" xfId="0" applyAlignment="1"/>
    <xf numFmtId="22" fontId="0" fillId="0" borderId="0" xfId="0" applyNumberFormat="1" applyAlignment="1"/>
    <xf numFmtId="0" fontId="21" fillId="0" borderId="0" xfId="0" applyFont="1" applyAlignment="1"/>
    <xf numFmtId="0" fontId="20" fillId="0" borderId="0" xfId="0" applyFont="1" applyAlignment="1"/>
    <xf numFmtId="49" fontId="0" fillId="0" borderId="0" xfId="0" applyNumberFormat="1" applyAlignment="1"/>
    <xf numFmtId="0" fontId="25" fillId="0" borderId="0" xfId="42" applyFont="1" applyAlignment="1">
      <alignment vertical="center"/>
    </xf>
    <xf numFmtId="0" fontId="26" fillId="0" borderId="10" xfId="42" applyFont="1" applyBorder="1" applyAlignment="1">
      <alignment horizontal="center" vertical="center" wrapText="1"/>
    </xf>
    <xf numFmtId="0" fontId="26" fillId="0" borderId="10" xfId="42" applyFont="1" applyBorder="1" applyAlignment="1">
      <alignment horizontal="center" vertical="center"/>
    </xf>
    <xf numFmtId="0" fontId="26" fillId="0" borderId="10" xfId="42" applyFont="1" applyBorder="1" applyAlignment="1">
      <alignment vertical="center"/>
    </xf>
    <xf numFmtId="0" fontId="25" fillId="0" borderId="10" xfId="42" applyFont="1" applyBorder="1" applyAlignment="1">
      <alignment vertical="center"/>
    </xf>
    <xf numFmtId="0" fontId="25" fillId="0" borderId="10" xfId="42" applyFont="1" applyBorder="1" applyAlignment="1">
      <alignment vertical="center" wrapText="1"/>
    </xf>
    <xf numFmtId="0" fontId="25" fillId="0" borderId="0" xfId="42" applyFont="1" applyAlignment="1">
      <alignment vertical="center" wrapText="1"/>
    </xf>
    <xf numFmtId="0" fontId="26" fillId="0" borderId="0" xfId="42" applyFont="1" applyAlignment="1">
      <alignment vertical="center" wrapText="1"/>
    </xf>
    <xf numFmtId="0" fontId="25" fillId="0" borderId="0" xfId="42" applyFont="1" applyAlignment="1">
      <alignment horizontal="left" vertical="center"/>
    </xf>
    <xf numFmtId="0" fontId="21" fillId="0" borderId="0" xfId="43"/>
    <xf numFmtId="0" fontId="27" fillId="0" borderId="0" xfId="43" applyFont="1"/>
    <xf numFmtId="0" fontId="27" fillId="0" borderId="0" xfId="43" applyFont="1" applyAlignment="1">
      <alignment horizontal="left"/>
    </xf>
    <xf numFmtId="0" fontId="23" fillId="0" borderId="0" xfId="43" applyFont="1" applyAlignment="1">
      <alignment horizontal="center" vertical="center" wrapText="1"/>
    </xf>
    <xf numFmtId="49" fontId="23" fillId="0" borderId="0" xfId="43" applyNumberFormat="1" applyFont="1" applyAlignment="1">
      <alignment horizontal="center" vertical="center" wrapText="1"/>
    </xf>
    <xf numFmtId="9" fontId="23" fillId="0" borderId="0" xfId="43" applyNumberFormat="1" applyFont="1" applyAlignment="1">
      <alignment horizontal="center" vertical="center" wrapText="1"/>
    </xf>
    <xf numFmtId="0" fontId="23" fillId="0" borderId="0" xfId="43" applyFont="1" applyAlignment="1">
      <alignment horizontal="center"/>
    </xf>
    <xf numFmtId="10" fontId="23" fillId="0" borderId="0" xfId="44" applyNumberFormat="1" applyFont="1" applyAlignment="1">
      <alignment horizontal="center"/>
    </xf>
    <xf numFmtId="14" fontId="19" fillId="0" borderId="0" xfId="0" applyNumberFormat="1" applyFont="1" applyAlignment="1">
      <alignment horizontal="left" indent="1"/>
    </xf>
    <xf numFmtId="0" fontId="21" fillId="0" borderId="0" xfId="43" applyAlignment="1">
      <alignment vertical="top"/>
    </xf>
    <xf numFmtId="49" fontId="23" fillId="0" borderId="0" xfId="43" applyNumberFormat="1" applyFont="1" applyAlignment="1">
      <alignment horizontal="center"/>
    </xf>
    <xf numFmtId="0" fontId="27" fillId="34" borderId="11" xfId="43" applyFont="1" applyFill="1" applyBorder="1" applyAlignment="1">
      <alignment horizontal="center"/>
    </xf>
    <xf numFmtId="10" fontId="23" fillId="34" borderId="11" xfId="44" applyNumberFormat="1" applyFont="1" applyFill="1" applyBorder="1" applyAlignment="1">
      <alignment horizontal="center"/>
    </xf>
    <xf numFmtId="0" fontId="22" fillId="0" borderId="0" xfId="0" applyFont="1" applyFill="1" applyAlignment="1"/>
    <xf numFmtId="0" fontId="22" fillId="0" borderId="0" xfId="0" applyFont="1" applyFill="1"/>
    <xf numFmtId="0" fontId="26" fillId="0" borderId="0" xfId="43" applyFont="1" applyAlignment="1">
      <alignment horizontal="center"/>
    </xf>
    <xf numFmtId="0" fontId="27" fillId="0" borderId="0" xfId="43" applyFont="1" applyAlignment="1">
      <alignment horizontal="center" vertical="top" wrapText="1"/>
    </xf>
    <xf numFmtId="0" fontId="21" fillId="0" borderId="0" xfId="43" applyAlignment="1">
      <alignment horizontal="center" vertical="center" wrapText="1"/>
    </xf>
    <xf numFmtId="0" fontId="25" fillId="0" borderId="10" xfId="42" applyFont="1" applyBorder="1" applyAlignment="1">
      <alignment horizontal="left" vertical="center" wrapText="1"/>
    </xf>
    <xf numFmtId="0" fontId="24" fillId="0" borderId="0" xfId="42" applyFont="1" applyAlignment="1">
      <alignment horizontal="center" vertical="center"/>
    </xf>
    <xf numFmtId="0" fontId="25" fillId="0" borderId="10" xfId="42" applyFont="1" applyBorder="1" applyAlignment="1">
      <alignment horizontal="right" vertical="center" wrapText="1"/>
    </xf>
    <xf numFmtId="0" fontId="26" fillId="0" borderId="10" xfId="42" applyFont="1" applyBorder="1" applyAlignment="1">
      <alignment horizontal="right" vertical="center" wrapText="1"/>
    </xf>
    <xf numFmtId="0" fontId="25" fillId="0" borderId="10" xfId="42" applyFont="1" applyBorder="1" applyAlignment="1">
      <alignment horizontal="left" vertic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3" xfId="42" xr:uid="{0CDC5066-F2F8-42D7-879C-C727BB5F6190}"/>
    <cellStyle name="Normal 4" xfId="43" xr:uid="{4DC372AD-32DB-45B9-9043-2616B157F5DF}"/>
    <cellStyle name="Notas" xfId="15" builtinId="10" customBuiltin="1"/>
    <cellStyle name="Porcentaje 2" xfId="44" xr:uid="{5C72E913-5E0F-402F-A4D0-5A7F24328848}"/>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b val="0"/>
        <i val="0"/>
        <strike val="0"/>
        <condense val="0"/>
        <extend val="0"/>
        <outline val="0"/>
        <shadow val="0"/>
        <u val="none"/>
        <vertAlign val="baseline"/>
        <sz val="10"/>
        <color theme="1"/>
        <name val="Arial"/>
        <family val="2"/>
        <scheme val="none"/>
      </font>
      <numFmt numFmtId="14" formatCode="0.00%"/>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19250" cy="533400"/>
    <xdr:pic>
      <xdr:nvPicPr>
        <xdr:cNvPr id="2" name="Imagen 1">
          <a:extLst>
            <a:ext uri="{FF2B5EF4-FFF2-40B4-BE49-F238E27FC236}">
              <a16:creationId xmlns:a16="http://schemas.microsoft.com/office/drawing/2014/main" id="{8BDD3540-6D3E-42CF-A9B7-B83AD7CECF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53340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herina Alejandra Rojo Carrasco" refreshedDate="44778.500901851854" createdVersion="8" refreshedVersion="8" minRefreshableVersion="3" recordCount="207" xr:uid="{A35B09D8-6371-4AB4-97C3-D87DB9A3DD9B}">
  <cacheSource type="worksheet">
    <worksheetSource ref="A1:G208" sheet="Reclamos Servicio al 30.07.22"/>
  </cacheSource>
  <cacheFields count="9">
    <cacheField name="N° Atención" numFmtId="0">
      <sharedItems count="207">
        <s v="CAS-135416-W0X4L3"/>
        <s v="CAS-136309-B2Q4P7"/>
        <s v="CAS-136307-D1J9Y8"/>
        <s v="CAS-136304-Q2H1D2"/>
        <s v="CAS-136303-Y6J2K8"/>
        <s v="CAS-136301-L2Q4H4"/>
        <s v="CAS-136300-M8C6Q0"/>
        <s v="CAS-136299-L6B5F1"/>
        <s v="CAS-136298-L8G4J7"/>
        <s v="CAS-136295-Z4N9H8"/>
        <s v="CAS-136291-B1R9M6"/>
        <s v="CAS-136290-W9P1K2"/>
        <s v="CAS-136289-L3X5R7"/>
        <s v="CAS-136287-V9H8T8"/>
        <s v="CAS-136285-T6J5V3"/>
        <s v="CAS-136282-N3S8N0"/>
        <s v="CAS-136279-K6H6L3"/>
        <s v="CAS-136278-R6B1P2"/>
        <s v="CAS-136275-N6W3Q2"/>
        <s v="CAS-136273-Z8N2B5"/>
        <s v="CAS-136272-M7P6Y3"/>
        <s v="CAS-136271-P7F2Y8"/>
        <s v="CAS-136268-G8S7M9"/>
        <s v="CAS-136260-L5G5L2"/>
        <s v="CAS-136258-V5J1D0"/>
        <s v="CAS-136257-J4S4B2"/>
        <s v="CAS-136256-N1S6X5"/>
        <s v="CAS-136253-N8P7Z4"/>
        <s v="CAS-136252-P4C3R8"/>
        <s v="CAS-136251-T3Q6C4"/>
        <s v="CAS-136250-H8X6M5"/>
        <s v="CAS-136245-M5T4T9"/>
        <s v="CAS-136237-B1G6N9"/>
        <s v="CAS-136236-B2K6W6"/>
        <s v="CAS-136226-Q2B4J4"/>
        <s v="CAS-136225-Z8Q3B0"/>
        <s v="CAS-136224-R3K1V0"/>
        <s v="CAS-136223-R9M7Y7"/>
        <s v="CAS-136206-Z0K4J1"/>
        <s v="CAS-136201-B0H8X7"/>
        <s v="CAS-136200-Z0W1K1"/>
        <s v="CAS-136194-P3T5H0"/>
        <s v="CAS-136184-V1Z5T0"/>
        <s v="CAS-136181-N3J5H5"/>
        <s v="CAS-136172-V5G1X8"/>
        <s v="CAS-136170-Z5L5C0"/>
        <s v="CAS-136169-N6W1Y3"/>
        <s v="CAS-136166-V9Z6P5"/>
        <s v="CAS-136157-S8J0K7"/>
        <s v="CAS-136155-W1Q3L1"/>
        <s v="CAS-136154-K4Y9M1"/>
        <s v="CAS-136150-G5P5T1"/>
        <s v="CAS-136149-F6Z6Q8"/>
        <s v="CAS-136147-M6D3Z9"/>
        <s v="CAS-136145-W7J3J7"/>
        <s v="CAS-136140-T3L7Y2"/>
        <s v="CAS-136125-Q4K7G6"/>
        <s v="CAS-136122-M3Y3X0"/>
        <s v="CAS-136120-J7S0J9"/>
        <s v="CAS-136115-S0Q7R9"/>
        <s v="CAS-136108-M2D6V5"/>
        <s v="CAS-136100-S1D7W8"/>
        <s v="CAS-136099-G6N3J7"/>
        <s v="CAS-136090-S0Z2B9"/>
        <s v="CAS-136073-P9Y2M6"/>
        <s v="CAS-136067-T4W4K7"/>
        <s v="CAS-136065-K0L0J9"/>
        <s v="CAS-136061-L6D7P5"/>
        <s v="CAS-136054-D5J3M2"/>
        <s v="CAS-136053-S2L4K1"/>
        <s v="CAS-136043-Y8S0X0"/>
        <s v="CAS-136039-C0L8L1"/>
        <s v="CAS-136031-M2C1J7"/>
        <s v="CAS-136026-H1L3Q9"/>
        <s v="CAS-136024-H1T0P1"/>
        <s v="CAS-136022-Z0H9X7"/>
        <s v="CAS-136021-F6T9K7"/>
        <s v="CAS-136019-Y3H3B0"/>
        <s v="CAS-136017-K9N7Z8"/>
        <s v="CAS-136014-S5L2J3"/>
        <s v="CAS-136009-Y5R3X6"/>
        <s v="CAS-135989-Y4N8L9"/>
        <s v="CAS-135986-N9V8C8"/>
        <s v="CAS-135985-J5V5Q6"/>
        <s v="CAS-135978-W7P5D8"/>
        <s v="CAS-135973-G0L4W5"/>
        <s v="CAS-135971-P3G5L3"/>
        <s v="CAS-135970-M4B8Y2"/>
        <s v="CAS-135966-P6K9Z5"/>
        <s v="CAS-135965-R6N4N2"/>
        <s v="CAS-135962-Q2Q2J1"/>
        <s v="CAS-135961-Z6T3C8"/>
        <s v="CAS-135942-Y1L9K3"/>
        <s v="CAS-135941-K6V5R2"/>
        <s v="CAS-135940-V9F3G7"/>
        <s v="CAS-135939-Z8N9V2"/>
        <s v="CAS-135927-H5Z2K4"/>
        <s v="CAS-135926-J3S4G1"/>
        <s v="CAS-135912-Y4J2N7"/>
        <s v="CAS-135910-W8B8G9"/>
        <s v="CAS-135906-B2K8W4"/>
        <s v="CAS-135904-L2R2H9"/>
        <s v="CAS-135903-S3Y0S8"/>
        <s v="CAS-135898-V5H7C1"/>
        <s v="CAS-135853-Q2G0J0"/>
        <s v="CAS-135852-P5B3C2"/>
        <s v="CAS-135850-K9P2P9"/>
        <s v="CAS-135845-R3N6L3"/>
        <s v="CAS-135840-Z2B1F2"/>
        <s v="CAS-135838-B2W7Y8"/>
        <s v="CAS-135830-Z2C8F1"/>
        <s v="CAS-135827-F8H8Z8"/>
        <s v="CAS-135823-J8T8N7"/>
        <s v="CAS-135822-C1Y6X2"/>
        <s v="CAS-135816-N0G8H5"/>
        <s v="CAS-135811-Y8P1L5"/>
        <s v="CAS-135807-M6F4C4"/>
        <s v="CAS-135805-M9K6B6"/>
        <s v="CAS-135804-N4V6F7"/>
        <s v="CAS-135801-N7S0B8"/>
        <s v="CAS-135798-C7K4Q1"/>
        <s v="CAS-135793-N1J9R8"/>
        <s v="CAS-135790-K2W1L4"/>
        <s v="CAS-135787-N6P5H2"/>
        <s v="CAS-135785-H2J7Q9"/>
        <s v="CAS-135784-H3K0W6"/>
        <s v="CAS-135782-V7N5K0"/>
        <s v="CAS-135780-L0H9D0"/>
        <s v="CAS-135778-S2Q2B1"/>
        <s v="CAS-135772-G9H2V5"/>
        <s v="CAS-135770-V2D7D0"/>
        <s v="CAS-135765-P2J2T5"/>
        <s v="CAS-135761-Y3D1M6"/>
        <s v="CAS-135758-T5G7C2"/>
        <s v="CAS-135751-K8C8B0"/>
        <s v="CAS-135750-L4Z5N1"/>
        <s v="CAS-135749-B7S1D4"/>
        <s v="CAS-135745-P9G6Y7"/>
        <s v="CAS-135742-M5V2C0"/>
        <s v="CAS-135735-B6X7N1"/>
        <s v="CAS-135729-R8P9L0"/>
        <s v="CAS-135720-P2G0G2"/>
        <s v="CAS-135717-M8C2L7"/>
        <s v="CAS-135711-L3M8P2"/>
        <s v="CAS-135698-B9J6D0"/>
        <s v="CAS-135697-C3V7L2"/>
        <s v="CAS-135690-F3V6V3"/>
        <s v="CAS-135680-X3R4G7"/>
        <s v="CAS-135676-J8N7G3"/>
        <s v="CAS-135675-N6C4R6"/>
        <s v="CAS-135669-P5Z5M9"/>
        <s v="CAS-135661-D5N2Z0"/>
        <s v="CAS-135660-K3Q0F6"/>
        <s v="CAS-135653-S1Y9P4"/>
        <s v="CAS-135651-D9N9W8"/>
        <s v="CAS-135641-G5X1K0"/>
        <s v="CAS-135626-Z8J5T3"/>
        <s v="CAS-135623-F8J2M6"/>
        <s v="CAS-135610-Q8L5H8"/>
        <s v="CAS-135608-P9B4M4"/>
        <s v="CAS-135604-P0Z7Q7"/>
        <s v="CAS-135578-L9X5T3"/>
        <s v="CAS-135550-H3Q5H1"/>
        <s v="CAS-135526-B2X0K3"/>
        <s v="CAS-135523-S8P7X2"/>
        <s v="CAS-135519-M8N3M2"/>
        <s v="CAS-135517-V4T1Y6"/>
        <s v="CAS-135514-G5Z6N5"/>
        <s v="CAS-135511-R1Y6P6"/>
        <s v="CAS-135508-F3C2H3"/>
        <s v="CAS-135506-F8C5P0"/>
        <s v="CAS-135505-J1B1X2"/>
        <s v="CAS-135504-L1T1M0"/>
        <s v="CAS-135502-G4D8P9"/>
        <s v="CAS-135491-X5W8J9"/>
        <s v="CAS-135490-D7R9M6"/>
        <s v="CAS-135487-J2C5R2"/>
        <s v="CAS-135486-D8L5W2"/>
        <s v="CAS-135481-Y4M7H2"/>
        <s v="CAS-135480-D1G9D6"/>
        <s v="CAS-135478-Z3M8D1"/>
        <s v="CAS-135477-F8T3W9"/>
        <s v="CAS-135475-K5M6D3"/>
        <s v="CAS-135472-N5T7L2"/>
        <s v="CAS-135471-J9R6F4"/>
        <s v="CAS-135469-F5R1S7"/>
        <s v="CAS-135467-X7P7R4"/>
        <s v="CAS-135466-V4W4V0"/>
        <s v="CAS-135464-R2Y0L1"/>
        <s v="CAS-135462-M5J7Q7"/>
        <s v="CAS-135459-H6K8L3"/>
        <s v="CAS-135458-M4L7F1"/>
        <s v="CAS-135455-L7B9K4"/>
        <s v="CAS-135454-V6Z4L5"/>
        <s v="CAS-135452-M8N8D3"/>
        <s v="CAS-135451-R2Q1T3"/>
        <s v="CAS-135450-P0L2H8"/>
        <s v="CAS-135449-C4K8X9"/>
        <s v="CAS-135448-L0B5R7"/>
        <s v="CAS-135447-Z0X9H5"/>
        <s v="CAS-135438-V2D9L6"/>
        <s v="CAS-135436-K5X1J9"/>
        <s v="CAS-135435-S8Y2H3"/>
        <s v="CAS-135432-V2D2B7"/>
        <s v="CAS-135423-H2M9C2"/>
        <s v="CAS-135421-M9T6D6"/>
        <s v="CAS-135420-L3D3K1"/>
      </sharedItems>
    </cacheField>
    <cacheField name="Tipodeatencion3" numFmtId="0">
      <sharedItems count="2">
        <s v="Reclamo al servicio"/>
        <s v="Reclamo a otras instituciones"/>
      </sharedItems>
    </cacheField>
    <cacheField name="Objetivo estratégico del bien/servicio que aplica" numFmtId="0">
      <sharedItems/>
    </cacheField>
    <cacheField name="Fecha de creación" numFmtId="22">
      <sharedItems containsSemiMixedTypes="0" containsNonDate="0" containsDate="1" containsString="0" minDate="2021-12-30T16:11:00" maxDate="2022-07-27T16:12:54" count="207">
        <d v="2021-12-30T16:11:00"/>
        <d v="2022-07-27T16:12:54"/>
        <d v="2022-07-27T10:34:10"/>
        <d v="2022-07-26T15:56:20"/>
        <d v="2022-07-26T15:27:43"/>
        <d v="2022-07-26T09:06:53"/>
        <d v="2022-07-25T21:35:07"/>
        <d v="2022-07-25T17:14:38"/>
        <d v="2022-07-25T17:14:35"/>
        <d v="2022-07-25T11:59:28"/>
        <d v="2022-07-22T23:38:37"/>
        <d v="2022-07-22T17:47:26"/>
        <d v="2022-07-22T09:18:13"/>
        <d v="2022-07-21T15:16:42"/>
        <d v="2022-07-21T10:31:35"/>
        <d v="2022-07-19T14:46:25"/>
        <d v="2022-07-18T23:00:50"/>
        <d v="2022-07-18T19:21:36"/>
        <d v="2022-07-18T12:29:44"/>
        <d v="2022-07-18T11:01:45"/>
        <d v="2022-07-16T17:30:31"/>
        <d v="2022-07-15T21:50:45"/>
        <d v="2022-07-13T22:29:43"/>
        <d v="2022-07-12T11:44:05"/>
        <d v="2022-07-11T15:15:54"/>
        <d v="2022-07-10T16:52:17"/>
        <d v="2022-07-09T15:24:29"/>
        <d v="2022-07-06T17:56:32"/>
        <d v="2022-07-06T13:13:34"/>
        <d v="2022-07-05T23:49:25"/>
        <d v="2022-07-05T23:42:18"/>
        <d v="2022-07-04T17:27:05"/>
        <d v="2022-06-29T20:19:13"/>
        <d v="2022-06-29T14:01:57"/>
        <d v="2022-06-25T21:01:00"/>
        <d v="2022-06-25T21:00:58"/>
        <d v="2022-06-25T21:00:57"/>
        <d v="2022-06-25T21:00:54"/>
        <d v="2022-06-22T12:46:21"/>
        <d v="2022-06-21T19:54:51"/>
        <d v="2022-06-20T16:21:47"/>
        <d v="2022-06-18T13:37:28"/>
        <d v="2022-06-17T08:48:58"/>
        <d v="2022-06-16T14:41:40"/>
        <d v="2022-06-15T10:34:56"/>
        <d v="2022-06-14T15:21:57"/>
        <d v="2022-06-14T10:07:54"/>
        <d v="2022-06-14T08:13:27"/>
        <d v="2022-06-12T21:36:50"/>
        <d v="2022-06-12T20:20:21"/>
        <d v="2022-06-12T20:20:17"/>
        <d v="2022-06-11T06:10:21"/>
        <d v="2022-06-11T06:10:16"/>
        <d v="2022-06-10T17:38:43"/>
        <d v="2022-06-10T15:44:47"/>
        <d v="2022-06-09T15:10:34"/>
        <d v="2022-06-06T21:52:54"/>
        <d v="2022-06-06T18:25:49"/>
        <d v="2022-06-06T16:00:35"/>
        <d v="2022-06-05T17:08:54"/>
        <d v="2022-06-03T11:07:15"/>
        <d v="2022-06-02T09:45:59"/>
        <d v="2022-06-02T00:19:08"/>
        <d v="2022-06-01T11:50:37"/>
        <d v="2022-05-30T13:11:10"/>
        <d v="2022-05-29T20:32:37"/>
        <d v="2022-05-28T16:13:01"/>
        <d v="2022-05-27T17:48:28"/>
        <d v="2022-05-26T21:00:37"/>
        <d v="2022-05-26T21:00:33"/>
        <d v="2022-05-25T14:52:33"/>
        <d v="2022-05-25T10:40:31"/>
        <d v="2022-05-24T09:51:22"/>
        <d v="2022-05-23T16:55:37"/>
        <d v="2022-05-23T13:01:46"/>
        <d v="2022-05-23T09:10:46"/>
        <d v="2022-05-23T08:43:55"/>
        <d v="2022-05-22T15:45:22"/>
        <d v="2022-05-20T12:02:04"/>
        <d v="2022-05-19T19:19:09"/>
        <d v="2022-05-19T13:49:02"/>
        <d v="2022-05-17T10:11:12"/>
        <d v="2022-05-17T09:37:03"/>
        <d v="2022-05-16T20:05:48"/>
        <d v="2022-05-16T09:51:41"/>
        <d v="2022-05-13T21:21:48"/>
        <d v="2022-05-13T09:46:59"/>
        <d v="2022-05-12T18:33:41"/>
        <d v="2022-05-11T18:39:48"/>
        <d v="2022-05-11T18:39:46"/>
        <d v="2022-05-10T15:44:10"/>
        <d v="2022-05-10T15:44:08"/>
        <d v="2022-05-06T11:25:35"/>
        <d v="2022-05-06T10:26:23"/>
        <d v="2022-05-06T10:21:23"/>
        <d v="2022-05-05T21:54:58"/>
        <d v="2022-05-04T15:09:25"/>
        <d v="2022-05-04T11:46:28"/>
        <d v="2022-05-03T00:43:43"/>
        <d v="2022-05-02T20:28:30"/>
        <d v="2022-04-21T23:48:59"/>
        <d v="2022-04-21T17:49:09"/>
        <d v="2022-04-21T17:20:05"/>
        <d v="2022-04-21T15:30:00"/>
        <d v="2022-04-13T17:51:45"/>
        <d v="2022-04-13T16:43:06"/>
        <d v="2022-04-13T15:47:14"/>
        <d v="2022-04-12T14:04:54"/>
        <d v="2022-04-11T18:32:35"/>
        <d v="2022-04-11T10:06:37"/>
        <d v="2022-04-08T20:51:02"/>
        <d v="2022-04-08T17:34:37"/>
        <d v="2022-04-08T12:22:34"/>
        <d v="2022-04-08T11:49:59"/>
        <d v="2022-04-07T12:16:36"/>
        <d v="2022-04-06T14:08:24"/>
        <d v="2022-04-05T17:38:08"/>
        <d v="2022-04-05T16:43:12"/>
        <d v="2022-04-05T16:17:57"/>
        <d v="2022-04-05T15:26:53"/>
        <d v="2022-04-04T22:45:03"/>
        <d v="2022-04-04T13:19:06"/>
        <d v="2022-04-02T15:49:37"/>
        <d v="2022-04-02T14:52:21"/>
        <d v="2022-04-01T13:27:12"/>
        <d v="2022-03-31T20:11:15"/>
        <d v="2022-03-31T16:08:44"/>
        <d v="2022-03-31T14:48:40"/>
        <d v="2022-03-31T12:13:07"/>
        <d v="2022-03-30T17:39:04"/>
        <d v="2022-03-30T12:41:56"/>
        <d v="2022-03-30T10:37:27"/>
        <d v="2022-03-29T17:58:05"/>
        <d v="2022-03-29T15:32:32"/>
        <d v="2022-03-28T09:09:21"/>
        <d v="2022-03-28T08:49:18"/>
        <d v="2022-03-27T21:05:58"/>
        <d v="2022-03-26T10:58:00"/>
        <d v="2022-03-25T12:51:51"/>
        <d v="2022-03-24T11:46:12"/>
        <d v="2022-03-23T17:48:26"/>
        <d v="2022-03-22T20:51:20"/>
        <d v="2022-03-22T15:25:53"/>
        <d v="2022-03-22T09:47:21"/>
        <d v="2022-03-21T15:27:17"/>
        <d v="2022-03-21T15:23:03"/>
        <d v="2022-03-21T09:22:19"/>
        <d v="2022-03-18T23:57:21"/>
        <d v="2022-03-18T17:06:49"/>
        <d v="2022-03-18T16:18:11"/>
        <d v="2022-03-18T11:52:24"/>
        <d v="2022-03-17T17:54:00"/>
        <d v="2022-03-17T17:13:32"/>
        <d v="2022-03-17T12:28:31"/>
        <d v="2022-03-17T11:26:20"/>
        <d v="2022-03-16T15:59:59"/>
        <d v="2022-03-15T15:02:37"/>
        <d v="2022-03-15T13:38:24"/>
        <d v="2022-03-14T16:58:36"/>
        <d v="2022-03-14T15:03:24"/>
        <d v="2022-03-14T12:41:24"/>
        <d v="2022-03-14T11:38:24"/>
        <d v="2022-03-10T09:33:30"/>
        <d v="2022-03-08T13:27:25"/>
        <d v="2022-03-07T23:05:37"/>
        <d v="2022-03-07T14:58:17"/>
        <d v="2022-03-07T13:03:15"/>
        <d v="2022-03-06T23:20:42"/>
        <d v="2022-03-05T18:19:54"/>
        <d v="2022-02-18T08:29:34"/>
        <d v="2022-02-07T18:31:53"/>
        <d v="2022-02-07T18:12:37"/>
        <d v="2022-02-07T16:08:03"/>
        <d v="2022-02-05T02:05:46"/>
        <d v="2022-01-30T09:46:54"/>
        <d v="2022-01-30T02:07:06"/>
        <d v="2022-01-28T17:03:25"/>
        <d v="2022-01-28T09:05:04"/>
        <d v="2022-01-26T09:44:12"/>
        <d v="2022-01-26T09:03:04"/>
        <d v="2022-01-25T18:43:25"/>
        <d v="2022-01-25T11:55:37"/>
        <d v="2022-01-25T10:08:31"/>
        <d v="2022-01-23T13:11:06"/>
        <d v="2022-01-23T05:28:52"/>
        <d v="2022-01-21T15:05:32"/>
        <d v="2022-01-20T23:05:01"/>
        <d v="2022-01-19T23:24:40"/>
        <d v="2022-01-19T11:57:04"/>
        <d v="2022-01-19T00:27:18"/>
        <d v="2022-01-18T14:07:55"/>
        <d v="2022-01-18T13:41:42"/>
        <d v="2022-01-18T08:36:34"/>
        <d v="2022-01-18T08:36:32"/>
        <d v="2022-01-14T15:37:39"/>
        <d v="2022-01-14T13:49:28"/>
        <d v="2022-01-13T19:03:49"/>
        <d v="2022-01-13T16:13:57"/>
        <d v="2022-01-13T15:58:59"/>
        <d v="2022-01-13T10:07:43"/>
        <d v="2022-01-10T10:04:17"/>
        <d v="2022-01-07T15:36:20"/>
        <d v="2022-01-07T12:01:39"/>
        <d v="2022-01-05T21:50:39"/>
        <d v="2022-01-03T11:44:07"/>
        <d v="2022-01-02T11:38:16"/>
        <d v="2022-01-01T22:15:57"/>
      </sharedItems>
      <fieldGroup par="7" base="3">
        <rangePr groupBy="months" startDate="2021-12-30T16:11:00" endDate="2022-07-27T16:12:54"/>
        <groupItems count="14">
          <s v="&lt;30-12-2021"/>
          <s v="ene"/>
          <s v="feb"/>
          <s v="mar"/>
          <s v="abr"/>
          <s v="may"/>
          <s v="jun"/>
          <s v="jul"/>
          <s v="ago"/>
          <s v="sept"/>
          <s v="oct"/>
          <s v="nov"/>
          <s v="dic"/>
          <s v="&gt;27-07-2022"/>
        </groupItems>
      </fieldGroup>
    </cacheField>
    <cacheField name="Fecha cambio de estado" numFmtId="22">
      <sharedItems containsSemiMixedTypes="0" containsNonDate="0" containsDate="1" containsString="0" minDate="2022-01-03T11:05:56" maxDate="2022-07-27T19:19:33" count="207">
        <d v="2022-01-03T17:03:00"/>
        <d v="2022-07-27T16:38:46"/>
        <d v="2022-07-27T17:58:27"/>
        <d v="2022-07-27T12:13:11"/>
        <d v="2022-07-27T12:09:55"/>
        <d v="2022-07-27T12:05:33"/>
        <d v="2022-07-27T19:19:33"/>
        <d v="2022-07-25T17:31:40"/>
        <d v="2022-07-25T17:28:39"/>
        <d v="2022-07-27T18:59:04"/>
        <d v="2022-07-25T12:24:46"/>
        <d v="2022-07-27T17:36:18"/>
        <d v="2022-07-25T17:43:51"/>
        <d v="2022-07-27T18:53:51"/>
        <d v="2022-07-21T11:56:38"/>
        <d v="2022-07-22T11:38:41"/>
        <d v="2022-07-22T11:24:15"/>
        <d v="2022-07-21T10:42:56"/>
        <d v="2022-07-21T13:06:56"/>
        <d v="2022-07-22T11:21:23"/>
        <d v="2022-07-21T10:30:04"/>
        <d v="2022-07-18T17:07:05"/>
        <d v="2022-07-15T11:21:41"/>
        <d v="2022-07-13T10:15:49"/>
        <d v="2022-07-13T13:12:45"/>
        <d v="2022-07-21T08:24:26"/>
        <d v="2022-07-13T09:59:15"/>
        <d v="2022-07-07T15:30:32"/>
        <d v="2022-07-06T16:13:40"/>
        <d v="2022-07-06T11:25:36"/>
        <d v="2022-07-06T11:24:50"/>
        <d v="2022-07-04T18:13:04"/>
        <d v="2022-07-01T12:56:50"/>
        <d v="2022-06-29T15:36:35"/>
        <d v="2022-06-28T09:40:15"/>
        <d v="2022-06-28T09:39:02"/>
        <d v="2022-06-28T09:37:18"/>
        <d v="2022-06-28T09:35:22"/>
        <d v="2022-06-22T17:47:50"/>
        <d v="2022-06-22T17:27:10"/>
        <d v="2022-06-22T09:57:31"/>
        <d v="2022-06-20T10:29:26"/>
        <d v="2022-06-20T17:18:25"/>
        <d v="2022-06-22T13:37:22"/>
        <d v="2022-06-17T15:46:28"/>
        <d v="2022-06-14T16:15:16"/>
        <d v="2022-06-14T11:46:52"/>
        <d v="2022-06-15T16:18:12"/>
        <d v="2022-06-13T17:49:21"/>
        <d v="2022-06-13T16:44:10"/>
        <d v="2022-06-13T16:43:40"/>
        <d v="2022-06-13T11:27:25"/>
        <d v="2022-06-13T11:26:32"/>
        <d v="2022-06-13T13:13:58"/>
        <d v="2022-06-15T09:58:32"/>
        <d v="2022-06-10T11:23:15"/>
        <d v="2022-06-07T12:31:28"/>
        <d v="2022-06-15T09:51:48"/>
        <d v="2022-06-15T09:44:28"/>
        <d v="2022-06-14T14:00:20"/>
        <d v="2022-06-14T13:38:48"/>
        <d v="2022-06-03T12:10:44"/>
        <d v="2022-06-03T11:17:56"/>
        <d v="2022-06-01T14:00:13"/>
        <d v="2022-06-14T12:31:04"/>
        <d v="2022-05-30T12:23:47"/>
        <d v="2022-05-30T12:32:27"/>
        <d v="2022-05-30T11:29:17"/>
        <d v="2022-05-27T08:51:05"/>
        <d v="2022-05-27T08:48:22"/>
        <d v="2022-05-31T10:21:40"/>
        <d v="2022-05-26T11:49:24"/>
        <d v="2022-05-24T12:04:27"/>
        <d v="2022-05-23T17:30:42"/>
        <d v="2022-05-23T16:52:52"/>
        <d v="2022-05-23T10:35:41"/>
        <d v="2022-05-23T10:26:41"/>
        <d v="2022-05-23T10:22:49"/>
        <d v="2022-05-27T15:45:41"/>
        <d v="2022-05-23T16:50:39"/>
        <d v="2022-05-23T09:18:18"/>
        <d v="2022-05-18T12:14:22"/>
        <d v="2022-05-18T12:06:04"/>
        <d v="2022-05-18T12:01:46"/>
        <d v="2022-05-16T11:29:20"/>
        <d v="2022-05-16T09:27:37"/>
        <d v="2022-05-23T16:25:28"/>
        <d v="2022-05-27T10:46:47"/>
        <d v="2022-05-12T10:03:29"/>
        <d v="2022-05-12T10:01:42"/>
        <d v="2022-05-11T10:49:18"/>
        <d v="2022-05-11T10:46:50"/>
        <d v="2022-05-12T14:30:38"/>
        <d v="2022-05-09T12:09:27"/>
        <d v="2022-05-09T12:08:09"/>
        <d v="2022-05-12T14:30:19"/>
        <d v="2022-05-06T17:49:29"/>
        <d v="2022-05-05T09:23:54"/>
        <d v="2022-05-03T11:14:43"/>
        <d v="2022-05-04T17:30:17"/>
        <d v="2022-04-25T11:08:48"/>
        <d v="2022-04-25T12:44:58"/>
        <d v="2022-04-25T11:49:55"/>
        <d v="2022-04-25T11:13:05"/>
        <d v="2022-04-14T17:32:14"/>
        <d v="2022-04-18T11:29:47"/>
        <d v="2022-04-14T17:29:49"/>
        <d v="2022-04-13T15:53:51"/>
        <d v="2022-04-11T17:56:42"/>
        <d v="2022-04-11T17:38:43"/>
        <d v="2022-04-11T15:56:12"/>
        <d v="2022-04-11T11:31:09"/>
        <d v="2022-04-11T11:23:32"/>
        <d v="2022-04-11T12:16:46"/>
        <d v="2022-04-08T13:59:20"/>
        <d v="2022-04-08T15:55:14"/>
        <d v="2022-04-06T12:51:39"/>
        <d v="2022-04-06T12:45:41"/>
        <d v="2022-04-06T12:44:15"/>
        <d v="2022-04-08T13:21:53"/>
        <d v="2022-04-06T17:31:21"/>
        <d v="2022-04-04T16:54:13"/>
        <d v="2022-04-04T11:11:44"/>
        <d v="2022-04-04T13:13:19"/>
        <d v="2022-04-04T10:51:43"/>
        <d v="2022-04-01T10:32:11"/>
        <d v="2022-03-31T16:33:39"/>
        <d v="2022-04-01T12:30:22"/>
        <d v="2022-04-01T11:33:48"/>
        <d v="2022-04-04T12:56:32"/>
        <d v="2022-03-31T15:23:14"/>
        <d v="2022-03-31T12:38:38"/>
        <d v="2022-03-30T09:08:16"/>
        <d v="2022-03-31T11:59:12"/>
        <d v="2022-03-29T16:21:14"/>
        <d v="2022-03-29T15:31:57"/>
        <d v="2022-03-29T15:11:35"/>
        <d v="2022-03-28T10:09:36"/>
        <d v="2022-03-28T10:04:54"/>
        <d v="2022-03-25T13:01:32"/>
        <d v="2022-03-25T11:33:31"/>
        <d v="2022-03-28T10:07:59"/>
        <d v="2022-03-22T17:56:46"/>
        <d v="2022-03-23T11:04:04"/>
        <d v="2022-03-21T16:11:04"/>
        <d v="2022-03-21T16:09:43"/>
        <d v="2022-03-21T16:32:49"/>
        <d v="2022-03-21T16:20:41"/>
        <d v="2022-03-22T11:21:31"/>
        <d v="2022-03-21T16:09:51"/>
        <d v="2022-03-21T13:08:08"/>
        <d v="2022-03-18T18:41:33"/>
        <d v="2022-03-18T12:06:54"/>
        <d v="2022-03-18T18:35:15"/>
        <d v="2022-03-18T11:57:01"/>
        <d v="2022-03-17T18:19:42"/>
        <d v="2022-03-17T17:51:26"/>
        <d v="2022-03-17T18:13:18"/>
        <d v="2022-03-16T17:02:10"/>
        <d v="2022-03-15T17:49:20"/>
        <d v="2022-03-15T15:48:00"/>
        <d v="2022-03-14T12:51:50"/>
        <d v="2022-03-14T12:20:55"/>
        <d v="2022-03-09T10:21:21"/>
        <d v="2022-03-11T11:46:54"/>
        <d v="2022-03-08T17:24:01"/>
        <d v="2022-03-07T15:29:16"/>
        <d v="2022-03-08T16:44:03"/>
        <d v="2022-03-07T10:33:42"/>
        <d v="2022-02-22T10:54:39"/>
        <d v="2022-02-08T15:56:18"/>
        <d v="2022-02-08T11:35:39"/>
        <d v="2022-02-08T11:05:05"/>
        <d v="2022-02-07T16:10:22"/>
        <d v="2022-01-31T15:59:01"/>
        <d v="2022-01-31T12:46:46"/>
        <d v="2022-01-31T16:03:22"/>
        <d v="2022-01-28T09:15:19"/>
        <d v="2022-01-27T10:58:00"/>
        <d v="2022-01-27T17:02:41"/>
        <d v="2022-01-27T10:40:08"/>
        <d v="2022-01-25T16:07:33"/>
        <d v="2022-01-26T09:11:36"/>
        <d v="2022-01-24T11:05:31"/>
        <d v="2022-01-24T16:10:54"/>
        <d v="2022-01-21T15:44:40"/>
        <d v="2022-01-21T13:18:18"/>
        <d v="2022-01-21T13:14:31"/>
        <d v="2022-01-19T17:24:11"/>
        <d v="2022-01-19T16:56:38"/>
        <d v="2022-01-19T17:21:13"/>
        <d v="2022-01-20T10:39:49"/>
        <d v="2022-01-19T09:49:58"/>
        <d v="2022-01-19T09:48:55"/>
        <d v="2022-01-17T13:27:56"/>
        <d v="2022-01-17T13:24:55"/>
        <d v="2022-01-14T11:32:58"/>
        <d v="2022-01-13T16:44:39"/>
        <d v="2022-01-13T16:43:09"/>
        <d v="2022-01-13T16:39:45"/>
        <d v="2022-01-10T17:25:23"/>
        <d v="2022-01-10T17:20:42"/>
        <d v="2022-01-10T17:10:15"/>
        <d v="2022-01-07T09:54:06"/>
        <d v="2022-01-03T11:51:52"/>
        <d v="2022-01-03T11:46:14"/>
        <d v="2022-01-03T11:05:56"/>
      </sharedItems>
      <fieldGroup par="8" base="4">
        <rangePr groupBy="months" startDate="2022-01-03T11:05:56" endDate="2022-07-27T19:19:33"/>
        <groupItems count="14">
          <s v="&lt;03-01-2022"/>
          <s v="ene"/>
          <s v="feb"/>
          <s v="mar"/>
          <s v="abr"/>
          <s v="may"/>
          <s v="jun"/>
          <s v="jul"/>
          <s v="ago"/>
          <s v="sept"/>
          <s v="oct"/>
          <s v="nov"/>
          <s v="dic"/>
          <s v="&gt;27-07-2022"/>
        </groupItems>
      </fieldGroup>
    </cacheField>
    <cacheField name="N° Atención2" numFmtId="0">
      <sharedItems/>
    </cacheField>
    <cacheField name="Estado" numFmtId="0">
      <sharedItems count="1">
        <s v="Resuelto"/>
      </sharedItems>
    </cacheField>
    <cacheField name="Años" numFmtId="0" databaseField="0">
      <fieldGroup base="3">
        <rangePr groupBy="years" startDate="2021-12-30T16:11:00" endDate="2022-07-27T16:12:54"/>
        <groupItems count="4">
          <s v="&lt;30-12-2021"/>
          <s v="2021"/>
          <s v="2022"/>
          <s v="&gt;27-07-2022"/>
        </groupItems>
      </fieldGroup>
    </cacheField>
    <cacheField name="Años2" numFmtId="0" databaseField="0">
      <fieldGroup base="4">
        <rangePr groupBy="years" startDate="2022-01-03T11:05:56" endDate="2022-07-27T19:19:33"/>
        <groupItems count="3">
          <s v="&lt;03-01-2022"/>
          <s v="2022"/>
          <s v="&gt;27-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7">
  <r>
    <x v="0"/>
    <x v="0"/>
    <s v="Gestión de Denuncias y Reclamos de la Comunidad Educativa"/>
    <x v="0"/>
    <x v="0"/>
    <s v="CAS-135416-W0X4L3"/>
    <x v="0"/>
  </r>
  <r>
    <x v="1"/>
    <x v="0"/>
    <s v="Gestión de Denuncias y Reclamos de la Comunidad Educativa"/>
    <x v="1"/>
    <x v="1"/>
    <s v="CAS-136309-B2Q4P7"/>
    <x v="0"/>
  </r>
  <r>
    <x v="2"/>
    <x v="0"/>
    <s v="Gestión de Denuncias y Reclamos de la Comunidad Educativa"/>
    <x v="2"/>
    <x v="2"/>
    <s v="CAS-136307-D1J9Y8"/>
    <x v="0"/>
  </r>
  <r>
    <x v="3"/>
    <x v="1"/>
    <s v="No es competencia del Servicio"/>
    <x v="3"/>
    <x v="3"/>
    <s v="CAS-136304-Q2H1D2"/>
    <x v="0"/>
  </r>
  <r>
    <x v="4"/>
    <x v="1"/>
    <s v="No es competencia del Servicio"/>
    <x v="4"/>
    <x v="4"/>
    <s v="CAS-136303-Y6J2K8"/>
    <x v="0"/>
  </r>
  <r>
    <x v="5"/>
    <x v="1"/>
    <s v="No es competencia del Servicio"/>
    <x v="5"/>
    <x v="5"/>
    <s v="CAS-136301-L2Q4H4"/>
    <x v="0"/>
  </r>
  <r>
    <x v="6"/>
    <x v="0"/>
    <s v="Gestión de Denuncias y Reclamos de la Comunidad Educativa"/>
    <x v="6"/>
    <x v="6"/>
    <s v="CAS-136300-M8C6Q0"/>
    <x v="0"/>
  </r>
  <r>
    <x v="7"/>
    <x v="1"/>
    <s v="No es competencia del Servicio"/>
    <x v="7"/>
    <x v="7"/>
    <s v="CAS-136299-L6B5F1"/>
    <x v="0"/>
  </r>
  <r>
    <x v="8"/>
    <x v="1"/>
    <s v="No es competencia del Servicio"/>
    <x v="8"/>
    <x v="8"/>
    <s v="CAS-136298-L8G4J7"/>
    <x v="0"/>
  </r>
  <r>
    <x v="9"/>
    <x v="1"/>
    <s v="No es competencia del Servicio"/>
    <x v="9"/>
    <x v="9"/>
    <s v="CAS-136295-Z4N9H8"/>
    <x v="0"/>
  </r>
  <r>
    <x v="10"/>
    <x v="1"/>
    <s v="No es competencia del Servicio"/>
    <x v="10"/>
    <x v="10"/>
    <s v="CAS-136291-B1R9M6"/>
    <x v="0"/>
  </r>
  <r>
    <x v="11"/>
    <x v="0"/>
    <s v="Gestión de Denuncias y Reclamos de la Comunidad Educativa"/>
    <x v="11"/>
    <x v="11"/>
    <s v="CAS-136290-W9P1K2"/>
    <x v="0"/>
  </r>
  <r>
    <x v="12"/>
    <x v="0"/>
    <s v="Gestión de Denuncias y Reclamos de la Comunidad Educativa"/>
    <x v="12"/>
    <x v="12"/>
    <s v="CAS-136289-L3X5R7"/>
    <x v="0"/>
  </r>
  <r>
    <x v="13"/>
    <x v="0"/>
    <s v="Gestión de Denuncias y Reclamos de la Comunidad Educativa"/>
    <x v="13"/>
    <x v="13"/>
    <s v="CAS-136287-V9H8T8"/>
    <x v="0"/>
  </r>
  <r>
    <x v="14"/>
    <x v="1"/>
    <s v="No es competencia del Servicio"/>
    <x v="14"/>
    <x v="14"/>
    <s v="CAS-136285-T6J5V3"/>
    <x v="0"/>
  </r>
  <r>
    <x v="15"/>
    <x v="0"/>
    <s v="Gestión de Denuncias y Reclamos de la Comunidad Educativa"/>
    <x v="15"/>
    <x v="15"/>
    <s v="CAS-136282-N3S8N0"/>
    <x v="0"/>
  </r>
  <r>
    <x v="16"/>
    <x v="1"/>
    <s v="No es competencia del Servicio"/>
    <x v="16"/>
    <x v="16"/>
    <s v="CAS-136279-K6H6L3"/>
    <x v="0"/>
  </r>
  <r>
    <x v="17"/>
    <x v="1"/>
    <s v="No es competencia del Servicio"/>
    <x v="17"/>
    <x v="17"/>
    <s v="CAS-136278-R6B1P2"/>
    <x v="0"/>
  </r>
  <r>
    <x v="18"/>
    <x v="0"/>
    <s v="Gestión de Denuncias y Reclamos de la Comunidad Educativa"/>
    <x v="18"/>
    <x v="18"/>
    <s v="CAS-136275-N6W3Q2"/>
    <x v="0"/>
  </r>
  <r>
    <x v="19"/>
    <x v="0"/>
    <s v="Gestión de Denuncias y Reclamos de la Comunidad Educativa"/>
    <x v="19"/>
    <x v="19"/>
    <s v="CAS-136273-Z8N2B5"/>
    <x v="0"/>
  </r>
  <r>
    <x v="20"/>
    <x v="1"/>
    <s v="No es competencia del Servicio"/>
    <x v="20"/>
    <x v="20"/>
    <s v="CAS-136272-M7P6Y3"/>
    <x v="0"/>
  </r>
  <r>
    <x v="21"/>
    <x v="1"/>
    <s v="No es competencia del Servicio"/>
    <x v="21"/>
    <x v="21"/>
    <s v="CAS-136271-P7F2Y8"/>
    <x v="0"/>
  </r>
  <r>
    <x v="22"/>
    <x v="1"/>
    <s v="No es competencia del Servicio"/>
    <x v="22"/>
    <x v="22"/>
    <s v="CAS-136268-G8S7M9"/>
    <x v="0"/>
  </r>
  <r>
    <x v="23"/>
    <x v="1"/>
    <s v="No es competencia del Servicio"/>
    <x v="23"/>
    <x v="23"/>
    <s v="CAS-136260-L5G5L2"/>
    <x v="0"/>
  </r>
  <r>
    <x v="24"/>
    <x v="0"/>
    <s v="Gestión de Denuncias y Reclamos de la Comunidad Educativa"/>
    <x v="24"/>
    <x v="24"/>
    <s v="CAS-136258-V5J1D0"/>
    <x v="0"/>
  </r>
  <r>
    <x v="25"/>
    <x v="0"/>
    <s v="Gestión de Denuncias y Reclamos de la Comunidad Educativa"/>
    <x v="25"/>
    <x v="25"/>
    <s v="CAS-136257-J4S4B2"/>
    <x v="0"/>
  </r>
  <r>
    <x v="26"/>
    <x v="1"/>
    <s v="No es competencia del Servicio"/>
    <x v="26"/>
    <x v="26"/>
    <s v="CAS-136256-N1S6X5"/>
    <x v="0"/>
  </r>
  <r>
    <x v="27"/>
    <x v="0"/>
    <s v="Gestión de Denuncias y Reclamos de la Comunidad Educativa"/>
    <x v="27"/>
    <x v="27"/>
    <s v="CAS-136253-N8P7Z4"/>
    <x v="0"/>
  </r>
  <r>
    <x v="28"/>
    <x v="1"/>
    <s v="No es competencia del Servicio"/>
    <x v="28"/>
    <x v="28"/>
    <s v="CAS-136252-P4C3R8"/>
    <x v="0"/>
  </r>
  <r>
    <x v="29"/>
    <x v="1"/>
    <s v="No es competencia del Servicio"/>
    <x v="29"/>
    <x v="29"/>
    <s v="CAS-136251-T3Q6C4"/>
    <x v="0"/>
  </r>
  <r>
    <x v="30"/>
    <x v="1"/>
    <s v="No es competencia del Servicio"/>
    <x v="30"/>
    <x v="30"/>
    <s v="CAS-136250-H8X6M5"/>
    <x v="0"/>
  </r>
  <r>
    <x v="31"/>
    <x v="1"/>
    <s v="No es competencia del Servicio"/>
    <x v="31"/>
    <x v="31"/>
    <s v="CAS-136245-M5T4T9"/>
    <x v="0"/>
  </r>
  <r>
    <x v="32"/>
    <x v="1"/>
    <s v="No es competencia del Servicio"/>
    <x v="32"/>
    <x v="32"/>
    <s v="CAS-136237-B1G6N9"/>
    <x v="0"/>
  </r>
  <r>
    <x v="33"/>
    <x v="1"/>
    <s v="No es competencia del Servicio"/>
    <x v="33"/>
    <x v="33"/>
    <s v="CAS-136236-B2K6W6"/>
    <x v="0"/>
  </r>
  <r>
    <x v="34"/>
    <x v="1"/>
    <s v="No es competencia del Servicio"/>
    <x v="34"/>
    <x v="34"/>
    <s v="CAS-136226-Q2B4J4"/>
    <x v="0"/>
  </r>
  <r>
    <x v="35"/>
    <x v="1"/>
    <s v="No es competencia del Servicio"/>
    <x v="35"/>
    <x v="35"/>
    <s v="CAS-136225-Z8Q3B0"/>
    <x v="0"/>
  </r>
  <r>
    <x v="36"/>
    <x v="1"/>
    <s v="No es competencia del Servicio"/>
    <x v="36"/>
    <x v="36"/>
    <s v="CAS-136224-R3K1V0"/>
    <x v="0"/>
  </r>
  <r>
    <x v="37"/>
    <x v="1"/>
    <s v="No es competencia del Servicio"/>
    <x v="37"/>
    <x v="37"/>
    <s v="CAS-136223-R9M7Y7"/>
    <x v="0"/>
  </r>
  <r>
    <x v="38"/>
    <x v="0"/>
    <s v="Gestión de Denuncias y Reclamos de la Comunidad Educativa"/>
    <x v="38"/>
    <x v="38"/>
    <s v="CAS-136206-Z0K4J1"/>
    <x v="0"/>
  </r>
  <r>
    <x v="39"/>
    <x v="0"/>
    <s v="Gestión de Denuncias y Reclamos de la Comunidad Educativa"/>
    <x v="39"/>
    <x v="39"/>
    <s v="CAS-136201-B0H8X7"/>
    <x v="0"/>
  </r>
  <r>
    <x v="40"/>
    <x v="1"/>
    <s v="No es competencia del Servicio"/>
    <x v="40"/>
    <x v="40"/>
    <s v="CAS-136200-Z0W1K1"/>
    <x v="0"/>
  </r>
  <r>
    <x v="41"/>
    <x v="1"/>
    <s v="No es competencia del Servicio"/>
    <x v="41"/>
    <x v="41"/>
    <s v="CAS-136194-P3T5H0"/>
    <x v="0"/>
  </r>
  <r>
    <x v="42"/>
    <x v="1"/>
    <s v="No es competencia del Servicio"/>
    <x v="42"/>
    <x v="42"/>
    <s v="CAS-136184-V1Z5T0"/>
    <x v="0"/>
  </r>
  <r>
    <x v="43"/>
    <x v="0"/>
    <s v="Gestión de Denuncias y Reclamos de la Comunidad Educativa"/>
    <x v="43"/>
    <x v="43"/>
    <s v="CAS-136181-N3J5H5"/>
    <x v="0"/>
  </r>
  <r>
    <x v="44"/>
    <x v="0"/>
    <s v="Gestión de Denuncias y Reclamos de la Comunidad Educativa"/>
    <x v="44"/>
    <x v="44"/>
    <s v="CAS-136172-V5G1X8"/>
    <x v="0"/>
  </r>
  <r>
    <x v="45"/>
    <x v="1"/>
    <s v="No es competencia del Servicio"/>
    <x v="45"/>
    <x v="45"/>
    <s v="CAS-136170-Z5L5C0"/>
    <x v="0"/>
  </r>
  <r>
    <x v="46"/>
    <x v="1"/>
    <s v="No es competencia del Servicio"/>
    <x v="46"/>
    <x v="46"/>
    <s v="CAS-136169-N6W1Y3"/>
    <x v="0"/>
  </r>
  <r>
    <x v="47"/>
    <x v="0"/>
    <s v="Gestión de Denuncias y Reclamos de la Comunidad Educativa"/>
    <x v="47"/>
    <x v="47"/>
    <s v="CAS-136166-V9Z6P5"/>
    <x v="0"/>
  </r>
  <r>
    <x v="48"/>
    <x v="0"/>
    <s v="Gestión de Denuncias y Reclamos de la Comunidad Educativa"/>
    <x v="48"/>
    <x v="48"/>
    <s v="CAS-136157-S8J0K7"/>
    <x v="0"/>
  </r>
  <r>
    <x v="49"/>
    <x v="1"/>
    <s v="No es competencia del Servicio"/>
    <x v="49"/>
    <x v="49"/>
    <s v="CAS-136155-W1Q3L1"/>
    <x v="0"/>
  </r>
  <r>
    <x v="50"/>
    <x v="1"/>
    <s v="No es competencia del Servicio"/>
    <x v="50"/>
    <x v="50"/>
    <s v="CAS-136154-K4Y9M1"/>
    <x v="0"/>
  </r>
  <r>
    <x v="51"/>
    <x v="1"/>
    <s v="No es competencia del Servicio"/>
    <x v="51"/>
    <x v="51"/>
    <s v="CAS-136150-G5P5T1"/>
    <x v="0"/>
  </r>
  <r>
    <x v="52"/>
    <x v="1"/>
    <s v="No es competencia del Servicio"/>
    <x v="52"/>
    <x v="52"/>
    <s v="CAS-136149-F6Z6Q8"/>
    <x v="0"/>
  </r>
  <r>
    <x v="53"/>
    <x v="0"/>
    <s v="Fiscalización e instrucción de Procesos Administrativos a establecimientos educacionales"/>
    <x v="53"/>
    <x v="53"/>
    <s v="CAS-136147-M6D3Z9"/>
    <x v="0"/>
  </r>
  <r>
    <x v="54"/>
    <x v="1"/>
    <s v="No es competencia del Servicio"/>
    <x v="54"/>
    <x v="54"/>
    <s v="CAS-136145-W7J3J7"/>
    <x v="0"/>
  </r>
  <r>
    <x v="55"/>
    <x v="1"/>
    <s v="No es competencia del Servicio"/>
    <x v="55"/>
    <x v="55"/>
    <s v="CAS-136140-T3L7Y2"/>
    <x v="0"/>
  </r>
  <r>
    <x v="56"/>
    <x v="1"/>
    <s v="No es competencia del Servicio"/>
    <x v="56"/>
    <x v="56"/>
    <s v="CAS-136125-Q4K7G6"/>
    <x v="0"/>
  </r>
  <r>
    <x v="57"/>
    <x v="0"/>
    <s v="Gestión de Denuncias y Reclamos de la Comunidad Educativa"/>
    <x v="57"/>
    <x v="57"/>
    <s v="CAS-136122-M3Y3X0"/>
    <x v="0"/>
  </r>
  <r>
    <x v="58"/>
    <x v="0"/>
    <s v="Gestión de Denuncias y Reclamos de la Comunidad Educativa"/>
    <x v="58"/>
    <x v="58"/>
    <s v="CAS-136120-J7S0J9"/>
    <x v="0"/>
  </r>
  <r>
    <x v="59"/>
    <x v="0"/>
    <s v="Gestión de Denuncias y Reclamos de la Comunidad Educativa"/>
    <x v="59"/>
    <x v="59"/>
    <s v="CAS-136115-S0Q7R9"/>
    <x v="0"/>
  </r>
  <r>
    <x v="60"/>
    <x v="0"/>
    <s v="Gestión de Denuncias y Reclamos de la Comunidad Educativa"/>
    <x v="60"/>
    <x v="60"/>
    <s v="CAS-136108-M2D6V5"/>
    <x v="0"/>
  </r>
  <r>
    <x v="61"/>
    <x v="1"/>
    <s v="No es competencia del Servicio"/>
    <x v="61"/>
    <x v="61"/>
    <s v="CAS-136100-S1D7W8"/>
    <x v="0"/>
  </r>
  <r>
    <x v="62"/>
    <x v="1"/>
    <s v="No es competencia del Servicio"/>
    <x v="62"/>
    <x v="62"/>
    <s v="CAS-136099-G6N3J7"/>
    <x v="0"/>
  </r>
  <r>
    <x v="63"/>
    <x v="1"/>
    <s v="No es competencia del Servicio"/>
    <x v="63"/>
    <x v="63"/>
    <s v="CAS-136090-S0Z2B9"/>
    <x v="0"/>
  </r>
  <r>
    <x v="64"/>
    <x v="1"/>
    <s v="No es competencia del Servicio"/>
    <x v="64"/>
    <x v="64"/>
    <s v="CAS-136073-P9Y2M6"/>
    <x v="0"/>
  </r>
  <r>
    <x v="65"/>
    <x v="1"/>
    <s v="No es competencia del Servicio"/>
    <x v="65"/>
    <x v="65"/>
    <s v="CAS-136067-T4W4K7"/>
    <x v="0"/>
  </r>
  <r>
    <x v="66"/>
    <x v="0"/>
    <s v="Gestión de Denuncias y Reclamos de la Comunidad Educativa"/>
    <x v="66"/>
    <x v="66"/>
    <s v="CAS-136065-K0L0J9"/>
    <x v="0"/>
  </r>
  <r>
    <x v="67"/>
    <x v="1"/>
    <s v="No es competencia del Servicio"/>
    <x v="67"/>
    <x v="67"/>
    <s v="CAS-136061-L6D7P5"/>
    <x v="0"/>
  </r>
  <r>
    <x v="68"/>
    <x v="1"/>
    <s v="No es competencia del Servicio"/>
    <x v="68"/>
    <x v="68"/>
    <s v="CAS-136054-D5J3M2"/>
    <x v="0"/>
  </r>
  <r>
    <x v="69"/>
    <x v="1"/>
    <s v="No es competencia del Servicio"/>
    <x v="69"/>
    <x v="69"/>
    <s v="CAS-136053-S2L4K1"/>
    <x v="0"/>
  </r>
  <r>
    <x v="70"/>
    <x v="0"/>
    <s v="Gestión de Denuncias y Reclamos de la Comunidad Educativa"/>
    <x v="70"/>
    <x v="70"/>
    <s v="CAS-136043-Y8S0X0"/>
    <x v="0"/>
  </r>
  <r>
    <x v="71"/>
    <x v="1"/>
    <s v="No es competencia del Servicio"/>
    <x v="71"/>
    <x v="71"/>
    <s v="CAS-136039-C0L8L1"/>
    <x v="0"/>
  </r>
  <r>
    <x v="72"/>
    <x v="1"/>
    <s v="No es competencia del Servicio"/>
    <x v="72"/>
    <x v="72"/>
    <s v="CAS-136031-M2C1J7"/>
    <x v="0"/>
  </r>
  <r>
    <x v="73"/>
    <x v="1"/>
    <s v="No es competencia del Servicio"/>
    <x v="73"/>
    <x v="73"/>
    <s v="CAS-136026-H1L3Q9"/>
    <x v="0"/>
  </r>
  <r>
    <x v="74"/>
    <x v="0"/>
    <s v="Información a la Comunidad Educativa y ciudadanía"/>
    <x v="74"/>
    <x v="74"/>
    <s v="CAS-136024-H1T0P1"/>
    <x v="0"/>
  </r>
  <r>
    <x v="75"/>
    <x v="1"/>
    <s v="No es competencia del Servicio"/>
    <x v="75"/>
    <x v="75"/>
    <s v="CAS-136022-Z0H9X7"/>
    <x v="0"/>
  </r>
  <r>
    <x v="76"/>
    <x v="1"/>
    <s v="No es competencia del Servicio"/>
    <x v="76"/>
    <x v="76"/>
    <s v="CAS-136021-F6T9K7"/>
    <x v="0"/>
  </r>
  <r>
    <x v="77"/>
    <x v="1"/>
    <s v="No es competencia del Servicio"/>
    <x v="77"/>
    <x v="77"/>
    <s v="CAS-136019-Y3H3B0"/>
    <x v="0"/>
  </r>
  <r>
    <x v="78"/>
    <x v="0"/>
    <s v="Gestión de Denuncias y Reclamos de la Comunidad Educativa"/>
    <x v="78"/>
    <x v="78"/>
    <s v="CAS-136017-K9N7Z8"/>
    <x v="0"/>
  </r>
  <r>
    <x v="79"/>
    <x v="0"/>
    <s v="Gestión de Denuncias y Reclamos de la Comunidad Educativa"/>
    <x v="79"/>
    <x v="79"/>
    <s v="CAS-136014-S5L2J3"/>
    <x v="0"/>
  </r>
  <r>
    <x v="80"/>
    <x v="1"/>
    <s v="No es competencia del Servicio"/>
    <x v="80"/>
    <x v="80"/>
    <s v="CAS-136009-Y5R3X6"/>
    <x v="0"/>
  </r>
  <r>
    <x v="81"/>
    <x v="1"/>
    <s v="No es competencia del Servicio"/>
    <x v="81"/>
    <x v="81"/>
    <s v="CAS-135989-Y4N8L9"/>
    <x v="0"/>
  </r>
  <r>
    <x v="82"/>
    <x v="1"/>
    <s v="No es competencia del Servicio"/>
    <x v="82"/>
    <x v="82"/>
    <s v="CAS-135986-N9V8C8"/>
    <x v="0"/>
  </r>
  <r>
    <x v="83"/>
    <x v="1"/>
    <s v="No es competencia del Servicio"/>
    <x v="83"/>
    <x v="83"/>
    <s v="CAS-135985-J5V5Q6"/>
    <x v="0"/>
  </r>
  <r>
    <x v="84"/>
    <x v="1"/>
    <s v="No es competencia del Servicio"/>
    <x v="84"/>
    <x v="84"/>
    <s v="CAS-135978-W7P5D8"/>
    <x v="0"/>
  </r>
  <r>
    <x v="85"/>
    <x v="1"/>
    <s v="No es competencia del Servicio"/>
    <x v="85"/>
    <x v="85"/>
    <s v="CAS-135973-G0L4W5"/>
    <x v="0"/>
  </r>
  <r>
    <x v="86"/>
    <x v="0"/>
    <s v="Gestión de Denuncias y Reclamos de la Comunidad Educativa"/>
    <x v="86"/>
    <x v="86"/>
    <s v="CAS-135971-P3G5L3"/>
    <x v="0"/>
  </r>
  <r>
    <x v="87"/>
    <x v="0"/>
    <s v="Gestión de Denuncias y Reclamos de la Comunidad Educativa"/>
    <x v="87"/>
    <x v="87"/>
    <s v="CAS-135970-M4B8Y2"/>
    <x v="0"/>
  </r>
  <r>
    <x v="88"/>
    <x v="1"/>
    <s v="No es competencia del Servicio"/>
    <x v="88"/>
    <x v="88"/>
    <s v="CAS-135966-P6K9Z5"/>
    <x v="0"/>
  </r>
  <r>
    <x v="89"/>
    <x v="1"/>
    <s v="No es competencia del Servicio"/>
    <x v="89"/>
    <x v="89"/>
    <s v="CAS-135965-R6N4N2"/>
    <x v="0"/>
  </r>
  <r>
    <x v="90"/>
    <x v="1"/>
    <s v="No es competencia del Servicio"/>
    <x v="90"/>
    <x v="90"/>
    <s v="CAS-135962-Q2Q2J1"/>
    <x v="0"/>
  </r>
  <r>
    <x v="91"/>
    <x v="1"/>
    <s v="No es competencia del Servicio"/>
    <x v="91"/>
    <x v="91"/>
    <s v="CAS-135961-Z6T3C8"/>
    <x v="0"/>
  </r>
  <r>
    <x v="92"/>
    <x v="0"/>
    <s v="Gestión de Denuncias y Reclamos de la Comunidad Educativa"/>
    <x v="92"/>
    <x v="92"/>
    <s v="CAS-135942-Y1L9K3"/>
    <x v="0"/>
  </r>
  <r>
    <x v="93"/>
    <x v="1"/>
    <s v="No es competencia del Servicio"/>
    <x v="93"/>
    <x v="93"/>
    <s v="CAS-135941-K6V5R2"/>
    <x v="0"/>
  </r>
  <r>
    <x v="94"/>
    <x v="1"/>
    <s v="No es competencia del Servicio"/>
    <x v="94"/>
    <x v="94"/>
    <s v="CAS-135940-V9F3G7"/>
    <x v="0"/>
  </r>
  <r>
    <x v="95"/>
    <x v="0"/>
    <s v="Gestión de Denuncias y Reclamos de la Comunidad Educativa"/>
    <x v="95"/>
    <x v="95"/>
    <s v="CAS-135939-Z8N9V2"/>
    <x v="0"/>
  </r>
  <r>
    <x v="96"/>
    <x v="0"/>
    <s v="Gestión de Denuncias y Reclamos de la Comunidad Educativa"/>
    <x v="96"/>
    <x v="96"/>
    <s v="CAS-135927-H5Z2K4"/>
    <x v="0"/>
  </r>
  <r>
    <x v="97"/>
    <x v="1"/>
    <s v="No es competencia del Servicio"/>
    <x v="97"/>
    <x v="97"/>
    <s v="CAS-135926-J3S4G1"/>
    <x v="0"/>
  </r>
  <r>
    <x v="98"/>
    <x v="0"/>
    <s v="Gestión de Denuncias y Reclamos de la Comunidad Educativa"/>
    <x v="98"/>
    <x v="98"/>
    <s v="CAS-135912-Y4J2N7"/>
    <x v="0"/>
  </r>
  <r>
    <x v="99"/>
    <x v="0"/>
    <s v="Gestión de Denuncias y Reclamos de la Comunidad Educativa"/>
    <x v="99"/>
    <x v="99"/>
    <s v="CAS-135910-W8B8G9"/>
    <x v="0"/>
  </r>
  <r>
    <x v="100"/>
    <x v="1"/>
    <s v="No es competencia del Servicio"/>
    <x v="100"/>
    <x v="100"/>
    <s v="CAS-135906-B2K8W4"/>
    <x v="0"/>
  </r>
  <r>
    <x v="101"/>
    <x v="0"/>
    <s v="Gestión de Denuncias y Reclamos de la Comunidad Educativa"/>
    <x v="101"/>
    <x v="101"/>
    <s v="CAS-135904-L2R2H9"/>
    <x v="0"/>
  </r>
  <r>
    <x v="102"/>
    <x v="0"/>
    <s v="Gestión de Denuncias y Reclamos de la Comunidad Educativa"/>
    <x v="102"/>
    <x v="102"/>
    <s v="CAS-135903-S3Y0S8"/>
    <x v="0"/>
  </r>
  <r>
    <x v="103"/>
    <x v="1"/>
    <s v="No es competencia del Servicio"/>
    <x v="103"/>
    <x v="103"/>
    <s v="CAS-135898-V5H7C1"/>
    <x v="0"/>
  </r>
  <r>
    <x v="104"/>
    <x v="1"/>
    <s v="No es competencia del Servicio"/>
    <x v="104"/>
    <x v="104"/>
    <s v="CAS-135853-Q2G0J0"/>
    <x v="0"/>
  </r>
  <r>
    <x v="105"/>
    <x v="1"/>
    <s v="No es competencia del Servicio"/>
    <x v="105"/>
    <x v="105"/>
    <s v="CAS-135852-P5B3C2"/>
    <x v="0"/>
  </r>
  <r>
    <x v="106"/>
    <x v="1"/>
    <s v="No es competencia del Servicio"/>
    <x v="106"/>
    <x v="106"/>
    <s v="CAS-135850-K9P2P9"/>
    <x v="0"/>
  </r>
  <r>
    <x v="107"/>
    <x v="0"/>
    <s v="no es de la Super"/>
    <x v="107"/>
    <x v="107"/>
    <s v="CAS-135845-R3N6L3"/>
    <x v="0"/>
  </r>
  <r>
    <x v="108"/>
    <x v="1"/>
    <s v="No es competencia del Servicio"/>
    <x v="108"/>
    <x v="108"/>
    <s v="CAS-135840-Z2B1F2"/>
    <x v="0"/>
  </r>
  <r>
    <x v="109"/>
    <x v="0"/>
    <s v="Gestión de Denuncias y Reclamos de la Comunidad Educativa"/>
    <x v="109"/>
    <x v="109"/>
    <s v="CAS-135838-B2W7Y8"/>
    <x v="0"/>
  </r>
  <r>
    <x v="110"/>
    <x v="1"/>
    <s v="No es competencia del Servicio"/>
    <x v="110"/>
    <x v="110"/>
    <s v="CAS-135830-Z2C8F1"/>
    <x v="0"/>
  </r>
  <r>
    <x v="111"/>
    <x v="1"/>
    <s v="No es competencia del Servicio"/>
    <x v="111"/>
    <x v="111"/>
    <s v="CAS-135827-F8H8Z8"/>
    <x v="0"/>
  </r>
  <r>
    <x v="112"/>
    <x v="1"/>
    <s v="No es competencia del Servicio"/>
    <x v="112"/>
    <x v="112"/>
    <s v="CAS-135823-J8T8N7"/>
    <x v="0"/>
  </r>
  <r>
    <x v="113"/>
    <x v="1"/>
    <s v="No es competencia del Servicio"/>
    <x v="113"/>
    <x v="113"/>
    <s v="CAS-135822-C1Y6X2"/>
    <x v="0"/>
  </r>
  <r>
    <x v="114"/>
    <x v="1"/>
    <s v="No es competencia del Servicio"/>
    <x v="114"/>
    <x v="114"/>
    <s v="CAS-135816-N0G8H5"/>
    <x v="0"/>
  </r>
  <r>
    <x v="115"/>
    <x v="1"/>
    <s v="No es competencia del Servicio"/>
    <x v="115"/>
    <x v="115"/>
    <s v="CAS-135811-Y8P1L5"/>
    <x v="0"/>
  </r>
  <r>
    <x v="116"/>
    <x v="1"/>
    <s v="No es competencia del Servicio"/>
    <x v="116"/>
    <x v="116"/>
    <s v="CAS-135807-M6F4C4"/>
    <x v="0"/>
  </r>
  <r>
    <x v="117"/>
    <x v="1"/>
    <s v="No es competencia del Servicio"/>
    <x v="117"/>
    <x v="117"/>
    <s v="CAS-135805-M9K6B6"/>
    <x v="0"/>
  </r>
  <r>
    <x v="118"/>
    <x v="1"/>
    <s v="No es competencia del Servicio"/>
    <x v="118"/>
    <x v="118"/>
    <s v="CAS-135804-N4V6F7"/>
    <x v="0"/>
  </r>
  <r>
    <x v="119"/>
    <x v="1"/>
    <s v="No es competencia del Servicio"/>
    <x v="119"/>
    <x v="119"/>
    <s v="CAS-135801-N7S0B8"/>
    <x v="0"/>
  </r>
  <r>
    <x v="120"/>
    <x v="1"/>
    <s v="No es competencia del Servicio"/>
    <x v="120"/>
    <x v="120"/>
    <s v="CAS-135798-C7K4Q1"/>
    <x v="0"/>
  </r>
  <r>
    <x v="121"/>
    <x v="1"/>
    <s v="No es competencia del Servicio"/>
    <x v="121"/>
    <x v="121"/>
    <s v="CAS-135793-N1J9R8"/>
    <x v="0"/>
  </r>
  <r>
    <x v="122"/>
    <x v="1"/>
    <s v="No es competencia del Servicio"/>
    <x v="122"/>
    <x v="122"/>
    <s v="CAS-135790-K2W1L4"/>
    <x v="0"/>
  </r>
  <r>
    <x v="123"/>
    <x v="1"/>
    <s v="No es competencia del Servicio"/>
    <x v="123"/>
    <x v="123"/>
    <s v="CAS-135787-N6P5H2"/>
    <x v="0"/>
  </r>
  <r>
    <x v="124"/>
    <x v="1"/>
    <s v="No es competencia del Servicio"/>
    <x v="124"/>
    <x v="124"/>
    <s v="CAS-135785-H2J7Q9"/>
    <x v="0"/>
  </r>
  <r>
    <x v="125"/>
    <x v="1"/>
    <s v="No es competencia del Servicio"/>
    <x v="125"/>
    <x v="125"/>
    <s v="CAS-135784-H3K0W6"/>
    <x v="0"/>
  </r>
  <r>
    <x v="126"/>
    <x v="1"/>
    <s v="No es competencia del Servicio"/>
    <x v="126"/>
    <x v="126"/>
    <s v="CAS-135782-V7N5K0"/>
    <x v="0"/>
  </r>
  <r>
    <x v="127"/>
    <x v="1"/>
    <s v="No es competencia del Servicio"/>
    <x v="127"/>
    <x v="127"/>
    <s v="CAS-135780-L0H9D0"/>
    <x v="0"/>
  </r>
  <r>
    <x v="128"/>
    <x v="1"/>
    <s v="No es competencia del Servicio"/>
    <x v="128"/>
    <x v="128"/>
    <s v="CAS-135778-S2Q2B1"/>
    <x v="0"/>
  </r>
  <r>
    <x v="129"/>
    <x v="1"/>
    <s v="No es competencia del Servicio"/>
    <x v="129"/>
    <x v="129"/>
    <s v="CAS-135772-G9H2V5"/>
    <x v="0"/>
  </r>
  <r>
    <x v="130"/>
    <x v="1"/>
    <s v="No es competencia del Servicio"/>
    <x v="130"/>
    <x v="130"/>
    <s v="CAS-135770-V2D7D0"/>
    <x v="0"/>
  </r>
  <r>
    <x v="131"/>
    <x v="1"/>
    <s v="No es competencia del Servicio"/>
    <x v="131"/>
    <x v="131"/>
    <s v="CAS-135765-P2J2T5"/>
    <x v="0"/>
  </r>
  <r>
    <x v="132"/>
    <x v="1"/>
    <s v="No es competencia del Servicio"/>
    <x v="132"/>
    <x v="132"/>
    <s v="CAS-135761-Y3D1M6"/>
    <x v="0"/>
  </r>
  <r>
    <x v="133"/>
    <x v="0"/>
    <s v="Gestión de Denuncias y Reclamos de la Comunidad Educativa"/>
    <x v="133"/>
    <x v="133"/>
    <s v="CAS-135758-T5G7C2"/>
    <x v="0"/>
  </r>
  <r>
    <x v="134"/>
    <x v="1"/>
    <s v="No es competencia del Servicio"/>
    <x v="134"/>
    <x v="134"/>
    <s v="CAS-135751-K8C8B0"/>
    <x v="0"/>
  </r>
  <r>
    <x v="135"/>
    <x v="0"/>
    <s v="Gestión de Denuncias y Reclamos de la Comunidad Educativa"/>
    <x v="135"/>
    <x v="135"/>
    <s v="CAS-135750-L4Z5N1"/>
    <x v="0"/>
  </r>
  <r>
    <x v="136"/>
    <x v="1"/>
    <s v="No es competencia del Servicio"/>
    <x v="136"/>
    <x v="136"/>
    <s v="CAS-135749-B7S1D4"/>
    <x v="0"/>
  </r>
  <r>
    <x v="137"/>
    <x v="1"/>
    <s v="No es competencia del Servicio"/>
    <x v="137"/>
    <x v="137"/>
    <s v="CAS-135745-P9G6Y7"/>
    <x v="0"/>
  </r>
  <r>
    <x v="138"/>
    <x v="1"/>
    <s v="No es competencia del Servicio"/>
    <x v="138"/>
    <x v="138"/>
    <s v="CAS-135742-M5V2C0"/>
    <x v="0"/>
  </r>
  <r>
    <x v="139"/>
    <x v="1"/>
    <s v="No es competencia del Servicio"/>
    <x v="139"/>
    <x v="139"/>
    <s v="CAS-135735-B6X7N1"/>
    <x v="0"/>
  </r>
  <r>
    <x v="140"/>
    <x v="1"/>
    <s v="No es competencia del Servicio"/>
    <x v="140"/>
    <x v="140"/>
    <s v="CAS-135729-R8P9L0"/>
    <x v="0"/>
  </r>
  <r>
    <x v="141"/>
    <x v="1"/>
    <s v="No es competencia del Servicio"/>
    <x v="141"/>
    <x v="141"/>
    <s v="CAS-135720-P2G0G2"/>
    <x v="0"/>
  </r>
  <r>
    <x v="142"/>
    <x v="1"/>
    <s v="No es competencia del Servicio"/>
    <x v="142"/>
    <x v="142"/>
    <s v="CAS-135717-M8C2L7"/>
    <x v="0"/>
  </r>
  <r>
    <x v="143"/>
    <x v="1"/>
    <s v="No es competencia del Servicio"/>
    <x v="143"/>
    <x v="143"/>
    <s v="CAS-135711-L3M8P2"/>
    <x v="0"/>
  </r>
  <r>
    <x v="144"/>
    <x v="1"/>
    <s v="No es competencia del Servicio"/>
    <x v="144"/>
    <x v="144"/>
    <s v="CAS-135698-B9J6D0"/>
    <x v="0"/>
  </r>
  <r>
    <x v="145"/>
    <x v="1"/>
    <s v="No es competencia del Servicio"/>
    <x v="145"/>
    <x v="145"/>
    <s v="CAS-135697-C3V7L2"/>
    <x v="0"/>
  </r>
  <r>
    <x v="146"/>
    <x v="1"/>
    <s v="No es competencia del Servicio"/>
    <x v="146"/>
    <x v="146"/>
    <s v="CAS-135690-F3V6V3"/>
    <x v="0"/>
  </r>
  <r>
    <x v="147"/>
    <x v="1"/>
    <s v="No es competencia del Servicio"/>
    <x v="147"/>
    <x v="147"/>
    <s v="CAS-135680-X3R4G7"/>
    <x v="0"/>
  </r>
  <r>
    <x v="148"/>
    <x v="1"/>
    <s v="No es competencia del Servicio"/>
    <x v="148"/>
    <x v="148"/>
    <s v="CAS-135676-J8N7G3"/>
    <x v="0"/>
  </r>
  <r>
    <x v="149"/>
    <x v="1"/>
    <s v="No es competencia del Servicio"/>
    <x v="149"/>
    <x v="149"/>
    <s v="CAS-135675-N6C4R6"/>
    <x v="0"/>
  </r>
  <r>
    <x v="150"/>
    <x v="1"/>
    <s v="No es competencia del Servicio"/>
    <x v="150"/>
    <x v="150"/>
    <s v="CAS-135669-P5Z5M9"/>
    <x v="0"/>
  </r>
  <r>
    <x v="151"/>
    <x v="1"/>
    <s v="No es competencia del Servicio"/>
    <x v="151"/>
    <x v="151"/>
    <s v="CAS-135661-D5N2Z0"/>
    <x v="0"/>
  </r>
  <r>
    <x v="152"/>
    <x v="1"/>
    <s v="No es competencia del Servicio"/>
    <x v="152"/>
    <x v="152"/>
    <s v="CAS-135660-K3Q0F6"/>
    <x v="0"/>
  </r>
  <r>
    <x v="153"/>
    <x v="1"/>
    <s v="No es competencia del Servicio"/>
    <x v="153"/>
    <x v="153"/>
    <s v="CAS-135653-S1Y9P4"/>
    <x v="0"/>
  </r>
  <r>
    <x v="154"/>
    <x v="0"/>
    <s v="Gestión de Denuncias y Reclamos de la Comunidad Educativa"/>
    <x v="154"/>
    <x v="154"/>
    <s v="CAS-135651-D9N9W8"/>
    <x v="0"/>
  </r>
  <r>
    <x v="155"/>
    <x v="0"/>
    <s v="Gestión de Denuncias y Reclamos de la Comunidad Educativa"/>
    <x v="155"/>
    <x v="155"/>
    <s v="CAS-135641-G5X1K0"/>
    <x v="0"/>
  </r>
  <r>
    <x v="156"/>
    <x v="1"/>
    <s v="No es competencia del Servicio"/>
    <x v="156"/>
    <x v="156"/>
    <s v="CAS-135626-Z8J5T3"/>
    <x v="0"/>
  </r>
  <r>
    <x v="157"/>
    <x v="1"/>
    <s v="No es competencia del Servicio"/>
    <x v="157"/>
    <x v="157"/>
    <s v="CAS-135623-F8J2M6"/>
    <x v="0"/>
  </r>
  <r>
    <x v="158"/>
    <x v="1"/>
    <s v="No es competencia del Servicio"/>
    <x v="158"/>
    <x v="158"/>
    <s v="CAS-135610-Q8L5H8"/>
    <x v="0"/>
  </r>
  <r>
    <x v="159"/>
    <x v="1"/>
    <s v="No es competencia del Servicio"/>
    <x v="159"/>
    <x v="159"/>
    <s v="CAS-135608-P9B4M4"/>
    <x v="0"/>
  </r>
  <r>
    <x v="160"/>
    <x v="1"/>
    <s v="No es competencia del Servicio"/>
    <x v="160"/>
    <x v="160"/>
    <s v="CAS-135604-P0Z7Q7"/>
    <x v="0"/>
  </r>
  <r>
    <x v="161"/>
    <x v="1"/>
    <s v="No es competencia del Servicio"/>
    <x v="161"/>
    <x v="161"/>
    <s v="CAS-135578-L9X5T3"/>
    <x v="0"/>
  </r>
  <r>
    <x v="162"/>
    <x v="1"/>
    <s v="No es competencia del Servicio"/>
    <x v="162"/>
    <x v="162"/>
    <s v="CAS-135550-H3Q5H1"/>
    <x v="0"/>
  </r>
  <r>
    <x v="163"/>
    <x v="1"/>
    <s v="No es competencia del Servicio"/>
    <x v="163"/>
    <x v="163"/>
    <s v="CAS-135526-B2X0K3"/>
    <x v="0"/>
  </r>
  <r>
    <x v="164"/>
    <x v="1"/>
    <s v="No es competencia del Servicio"/>
    <x v="164"/>
    <x v="164"/>
    <s v="CAS-135523-S8P7X2"/>
    <x v="0"/>
  </r>
  <r>
    <x v="165"/>
    <x v="1"/>
    <s v="No es competencia del Servicio"/>
    <x v="165"/>
    <x v="165"/>
    <s v="CAS-135519-M8N3M2"/>
    <x v="0"/>
  </r>
  <r>
    <x v="166"/>
    <x v="1"/>
    <s v="No es competencia del Servicio"/>
    <x v="166"/>
    <x v="166"/>
    <s v="CAS-135517-V4T1Y6"/>
    <x v="0"/>
  </r>
  <r>
    <x v="167"/>
    <x v="0"/>
    <s v="Gestión de Denuncias y Reclamos de la Comunidad Educativa"/>
    <x v="167"/>
    <x v="167"/>
    <s v="CAS-135514-G5Z6N5"/>
    <x v="0"/>
  </r>
  <r>
    <x v="168"/>
    <x v="0"/>
    <s v="no es de la Super"/>
    <x v="168"/>
    <x v="168"/>
    <s v="CAS-135511-R1Y6P6"/>
    <x v="0"/>
  </r>
  <r>
    <x v="169"/>
    <x v="0"/>
    <s v="Gestión de Denuncias y Reclamos de la Comunidad Educativa"/>
    <x v="169"/>
    <x v="169"/>
    <s v="CAS-135508-F3C2H3"/>
    <x v="0"/>
  </r>
  <r>
    <x v="170"/>
    <x v="1"/>
    <s v="No es competencia del Servicio"/>
    <x v="170"/>
    <x v="170"/>
    <s v="CAS-135506-F8C5P0"/>
    <x v="0"/>
  </r>
  <r>
    <x v="171"/>
    <x v="1"/>
    <s v="No es competencia del Servicio"/>
    <x v="171"/>
    <x v="171"/>
    <s v="CAS-135505-J1B1X2"/>
    <x v="0"/>
  </r>
  <r>
    <x v="172"/>
    <x v="1"/>
    <s v="No es competencia del Servicio"/>
    <x v="172"/>
    <x v="172"/>
    <s v="CAS-135504-L1T1M0"/>
    <x v="0"/>
  </r>
  <r>
    <x v="173"/>
    <x v="1"/>
    <s v="No es competencia del Servicio"/>
    <x v="173"/>
    <x v="173"/>
    <s v="CAS-135502-G4D8P9"/>
    <x v="0"/>
  </r>
  <r>
    <x v="174"/>
    <x v="0"/>
    <s v="Gestión de Denuncias y Reclamos de la Comunidad Educativa"/>
    <x v="174"/>
    <x v="174"/>
    <s v="CAS-135491-X5W8J9"/>
    <x v="0"/>
  </r>
  <r>
    <x v="175"/>
    <x v="1"/>
    <s v="No es competencia del Servicio"/>
    <x v="175"/>
    <x v="175"/>
    <s v="CAS-135490-D7R9M6"/>
    <x v="0"/>
  </r>
  <r>
    <x v="176"/>
    <x v="1"/>
    <s v="No es competencia del Servicio"/>
    <x v="176"/>
    <x v="176"/>
    <s v="CAS-135487-J2C5R2"/>
    <x v="0"/>
  </r>
  <r>
    <x v="177"/>
    <x v="1"/>
    <s v="No es competencia del Servicio"/>
    <x v="177"/>
    <x v="177"/>
    <s v="CAS-135486-D8L5W2"/>
    <x v="0"/>
  </r>
  <r>
    <x v="178"/>
    <x v="1"/>
    <s v="No es competencia del Servicio"/>
    <x v="178"/>
    <x v="178"/>
    <s v="CAS-135481-Y4M7H2"/>
    <x v="0"/>
  </r>
  <r>
    <x v="179"/>
    <x v="0"/>
    <s v="Gestión de Denuncias y Reclamos de la Comunidad Educativa"/>
    <x v="179"/>
    <x v="179"/>
    <s v="CAS-135480-D1G9D6"/>
    <x v="0"/>
  </r>
  <r>
    <x v="180"/>
    <x v="1"/>
    <s v="No es competencia del Servicio"/>
    <x v="180"/>
    <x v="180"/>
    <s v="CAS-135478-Z3M8D1"/>
    <x v="0"/>
  </r>
  <r>
    <x v="181"/>
    <x v="0"/>
    <s v="Gestión de Denuncias y Reclamos de la Comunidad Educativa"/>
    <x v="181"/>
    <x v="181"/>
    <s v="CAS-135477-F8T3W9"/>
    <x v="0"/>
  </r>
  <r>
    <x v="182"/>
    <x v="0"/>
    <s v="Gestión de Denuncias y Reclamos de la Comunidad Educativa"/>
    <x v="182"/>
    <x v="182"/>
    <s v="CAS-135475-K5M6D3"/>
    <x v="0"/>
  </r>
  <r>
    <x v="183"/>
    <x v="1"/>
    <s v="No es competencia del Servicio"/>
    <x v="183"/>
    <x v="183"/>
    <s v="CAS-135472-N5T7L2"/>
    <x v="0"/>
  </r>
  <r>
    <x v="184"/>
    <x v="1"/>
    <s v="No es competencia del Servicio"/>
    <x v="184"/>
    <x v="184"/>
    <s v="CAS-135471-J9R6F4"/>
    <x v="0"/>
  </r>
  <r>
    <x v="185"/>
    <x v="1"/>
    <s v="No es competencia del Servicio"/>
    <x v="185"/>
    <x v="185"/>
    <s v="CAS-135469-F5R1S7"/>
    <x v="0"/>
  </r>
  <r>
    <x v="186"/>
    <x v="1"/>
    <s v="No es competencia del Servicio"/>
    <x v="186"/>
    <x v="186"/>
    <s v="CAS-135467-X7P7R4"/>
    <x v="0"/>
  </r>
  <r>
    <x v="187"/>
    <x v="1"/>
    <s v="No es competencia del Servicio"/>
    <x v="187"/>
    <x v="187"/>
    <s v="CAS-135466-V4W4V0"/>
    <x v="0"/>
  </r>
  <r>
    <x v="188"/>
    <x v="1"/>
    <s v="No es competencia del Servicio"/>
    <x v="188"/>
    <x v="188"/>
    <s v="CAS-135464-R2Y0L1"/>
    <x v="0"/>
  </r>
  <r>
    <x v="189"/>
    <x v="1"/>
    <s v="No es competencia del Servicio"/>
    <x v="189"/>
    <x v="189"/>
    <s v="CAS-135462-M5J7Q7"/>
    <x v="0"/>
  </r>
  <r>
    <x v="190"/>
    <x v="1"/>
    <s v="No es competencia del Servicio"/>
    <x v="190"/>
    <x v="190"/>
    <s v="CAS-135459-H6K8L3"/>
    <x v="0"/>
  </r>
  <r>
    <x v="191"/>
    <x v="0"/>
    <s v="Gestión de Denuncias y Reclamos de la Comunidad Educativa"/>
    <x v="191"/>
    <x v="191"/>
    <s v="CAS-135458-M4L7F1"/>
    <x v="0"/>
  </r>
  <r>
    <x v="192"/>
    <x v="1"/>
    <s v="No es competencia del Servicio"/>
    <x v="192"/>
    <x v="192"/>
    <s v="CAS-135455-L7B9K4"/>
    <x v="0"/>
  </r>
  <r>
    <x v="193"/>
    <x v="1"/>
    <s v="No es competencia del Servicio"/>
    <x v="193"/>
    <x v="193"/>
    <s v="CAS-135454-V6Z4L5"/>
    <x v="0"/>
  </r>
  <r>
    <x v="194"/>
    <x v="1"/>
    <s v="No es competencia del Servicio"/>
    <x v="194"/>
    <x v="194"/>
    <s v="CAS-135452-M8N8D3"/>
    <x v="0"/>
  </r>
  <r>
    <x v="195"/>
    <x v="1"/>
    <s v="No es competencia del Servicio"/>
    <x v="195"/>
    <x v="195"/>
    <s v="CAS-135451-R2Q1T3"/>
    <x v="0"/>
  </r>
  <r>
    <x v="196"/>
    <x v="1"/>
    <s v="No es competencia del Servicio"/>
    <x v="196"/>
    <x v="196"/>
    <s v="CAS-135450-P0L2H8"/>
    <x v="0"/>
  </r>
  <r>
    <x v="197"/>
    <x v="1"/>
    <s v="No es competencia del Servicio"/>
    <x v="197"/>
    <x v="197"/>
    <s v="CAS-135449-C4K8X9"/>
    <x v="0"/>
  </r>
  <r>
    <x v="198"/>
    <x v="1"/>
    <s v="No es competencia del Servicio"/>
    <x v="198"/>
    <x v="198"/>
    <s v="CAS-135448-L0B5R7"/>
    <x v="0"/>
  </r>
  <r>
    <x v="199"/>
    <x v="1"/>
    <s v="No es competencia del Servicio"/>
    <x v="199"/>
    <x v="199"/>
    <s v="CAS-135447-Z0X9H5"/>
    <x v="0"/>
  </r>
  <r>
    <x v="200"/>
    <x v="1"/>
    <s v="No es competencia del Servicio"/>
    <x v="200"/>
    <x v="200"/>
    <s v="CAS-135438-V2D9L6"/>
    <x v="0"/>
  </r>
  <r>
    <x v="201"/>
    <x v="1"/>
    <s v="No es competencia del Servicio"/>
    <x v="201"/>
    <x v="201"/>
    <s v="CAS-135436-K5X1J9"/>
    <x v="0"/>
  </r>
  <r>
    <x v="202"/>
    <x v="1"/>
    <s v="No es competencia del Servicio"/>
    <x v="202"/>
    <x v="202"/>
    <s v="CAS-135435-S8Y2H3"/>
    <x v="0"/>
  </r>
  <r>
    <x v="203"/>
    <x v="1"/>
    <s v="No es competencia del Servicio"/>
    <x v="203"/>
    <x v="203"/>
    <s v="CAS-135432-V2D2B7"/>
    <x v="0"/>
  </r>
  <r>
    <x v="204"/>
    <x v="1"/>
    <s v="No es competencia del Servicio"/>
    <x v="204"/>
    <x v="204"/>
    <s v="CAS-135423-H2M9C2"/>
    <x v="0"/>
  </r>
  <r>
    <x v="205"/>
    <x v="1"/>
    <s v="No es competencia del Servicio"/>
    <x v="205"/>
    <x v="205"/>
    <s v="CAS-135421-M9T6D6"/>
    <x v="0"/>
  </r>
  <r>
    <x v="206"/>
    <x v="1"/>
    <s v="No es competencia del Servicio"/>
    <x v="206"/>
    <x v="206"/>
    <s v="CAS-135420-L3D3K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B13DDF-CCDE-40B1-9B36-D78CEBEAE5C6}" name="TablaDinámica1" cacheId="0"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A9:B20" firstHeaderRow="1" firstDataRow="1" firstDataCol="1" rowPageCount="1" colPageCount="1"/>
  <pivotFields count="9">
    <pivotField dataField="1" showAll="0"/>
    <pivotField axis="axisPage" showAll="0">
      <items count="3">
        <item x="1"/>
        <item x="0"/>
        <item t="default"/>
      </items>
    </pivotField>
    <pivotField showAll="0"/>
    <pivotField axis="axisRow" numFmtId="14" showAll="0">
      <items count="15">
        <item x="0"/>
        <item x="1"/>
        <item x="2"/>
        <item x="3"/>
        <item x="4"/>
        <item x="5"/>
        <item x="6"/>
        <item x="7"/>
        <item x="8"/>
        <item x="9"/>
        <item x="10"/>
        <item x="11"/>
        <item x="12"/>
        <item x="13"/>
        <item t="default"/>
      </items>
    </pivotField>
    <pivotField numFmtId="14" showAll="0">
      <items count="15">
        <item x="0"/>
        <item x="1"/>
        <item x="2"/>
        <item x="3"/>
        <item x="4"/>
        <item x="5"/>
        <item x="6"/>
        <item x="7"/>
        <item x="8"/>
        <item x="9"/>
        <item x="10"/>
        <item x="11"/>
        <item x="12"/>
        <item x="13"/>
        <item t="default"/>
      </items>
    </pivotField>
    <pivotField showAll="0"/>
    <pivotField showAll="0"/>
    <pivotField axis="axisRow" showAll="0">
      <items count="5">
        <item x="0"/>
        <item x="1"/>
        <item x="2"/>
        <item x="3"/>
        <item t="default"/>
      </items>
    </pivotField>
    <pivotField showAll="0">
      <items count="4">
        <item x="0"/>
        <item x="1"/>
        <item x="2"/>
        <item t="default"/>
      </items>
    </pivotField>
  </pivotFields>
  <rowFields count="2">
    <field x="7"/>
    <field x="3"/>
  </rowFields>
  <rowItems count="11">
    <i>
      <x v="1"/>
    </i>
    <i r="1">
      <x v="12"/>
    </i>
    <i>
      <x v="2"/>
    </i>
    <i r="1">
      <x v="1"/>
    </i>
    <i r="1">
      <x v="2"/>
    </i>
    <i r="1">
      <x v="3"/>
    </i>
    <i r="1">
      <x v="4"/>
    </i>
    <i r="1">
      <x v="5"/>
    </i>
    <i r="1">
      <x v="6"/>
    </i>
    <i r="1">
      <x v="7"/>
    </i>
    <i t="grand">
      <x/>
    </i>
  </rowItems>
  <colItems count="1">
    <i/>
  </colItems>
  <pageFields count="1">
    <pageField fld="1" item="1" hier="-1"/>
  </pageFields>
  <dataFields count="1">
    <dataField name="Cuenta de N° Atenc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3CC1616-FDD2-442A-9D9F-9F50A496A60B}" name="TablaDinámica3" cacheId="0"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D10:E19" firstHeaderRow="1" firstDataRow="1" firstDataCol="1" rowPageCount="2" colPageCount="1"/>
  <pivotFields count="9">
    <pivotField dataField="1" showAll="0">
      <items count="208">
        <item x="0"/>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t="default"/>
      </items>
    </pivotField>
    <pivotField axis="axisPage" showAll="0">
      <items count="3">
        <item x="1"/>
        <item x="0"/>
        <item t="default"/>
      </items>
    </pivotField>
    <pivotField showAll="0"/>
    <pivotField numFmtId="14" showAll="0"/>
    <pivotField axis="axisRow" numFmtId="14" showAll="0">
      <items count="15">
        <item x="0"/>
        <item x="1"/>
        <item x="2"/>
        <item x="3"/>
        <item x="4"/>
        <item x="5"/>
        <item x="6"/>
        <item x="7"/>
        <item x="8"/>
        <item x="9"/>
        <item x="10"/>
        <item x="11"/>
        <item x="12"/>
        <item x="13"/>
        <item t="default"/>
      </items>
    </pivotField>
    <pivotField showAll="0"/>
    <pivotField axis="axisPage" showAll="0">
      <items count="2">
        <item x="0"/>
        <item t="default"/>
      </items>
    </pivotField>
    <pivotField showAll="0" defaultSubtotal="0"/>
    <pivotField axis="axisRow" showAll="0">
      <items count="4">
        <item x="0"/>
        <item x="1"/>
        <item x="2"/>
        <item t="default"/>
      </items>
    </pivotField>
  </pivotFields>
  <rowFields count="2">
    <field x="8"/>
    <field x="4"/>
  </rowFields>
  <rowItems count="9">
    <i>
      <x v="1"/>
    </i>
    <i r="1">
      <x v="1"/>
    </i>
    <i r="1">
      <x v="2"/>
    </i>
    <i r="1">
      <x v="3"/>
    </i>
    <i r="1">
      <x v="4"/>
    </i>
    <i r="1">
      <x v="5"/>
    </i>
    <i r="1">
      <x v="6"/>
    </i>
    <i r="1">
      <x v="7"/>
    </i>
    <i t="grand">
      <x/>
    </i>
  </rowItems>
  <colItems count="1">
    <i/>
  </colItems>
  <pageFields count="2">
    <pageField fld="1" item="1" hier="-1"/>
    <pageField fld="6" item="0" hier="-1"/>
  </pageFields>
  <dataFields count="1">
    <dataField name="Cuenta de N° Atenc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81C4F1-9C0D-44B6-A7F0-CF6B0F27233D}" name="Tabla135" displayName="Tabla135" ref="A24:D38" totalsRowShown="0" headerRowDxfId="5" dataDxfId="4">
  <tableColumns count="4">
    <tableColumn id="1" xr3:uid="{3AC0EDD3-1A24-41C0-9AFB-09A57EE34238}" name="Mes" dataDxfId="3"/>
    <tableColumn id="2" xr3:uid="{356BFF55-82CE-4DD9-9FE0-DD816012EF54}" name="Número de Reclamos al año t" dataDxfId="2"/>
    <tableColumn id="3" xr3:uid="{1B149508-50EB-4D1B-8EAB-27F7877AAE3A}" name="Número de respuestas en el año t" dataDxfId="1"/>
    <tableColumn id="4" xr3:uid="{675268A9-CBB2-483D-B00E-96F0893B9208}" name="% de Reclamos respondidos al año t" dataDxfId="0">
      <calculatedColumnFormula>C25/B25</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1608-07F5-4D8C-B57E-2B9DBB6B2CAC}">
  <dimension ref="A2:HD42"/>
  <sheetViews>
    <sheetView showGridLines="0" tabSelected="1" view="pageLayout" zoomScale="120" zoomScaleNormal="100" zoomScalePageLayoutView="120" workbookViewId="0">
      <selection activeCell="D12" sqref="D12"/>
    </sheetView>
  </sheetViews>
  <sheetFormatPr baseColWidth="10" defaultRowHeight="12.75" x14ac:dyDescent="0.2"/>
  <cols>
    <col min="1" max="1" width="15.28515625" style="23" customWidth="1"/>
    <col min="2" max="2" width="20.7109375" style="23" customWidth="1"/>
    <col min="3" max="3" width="11.140625" style="23" customWidth="1"/>
    <col min="4" max="4" width="15.42578125" style="23" customWidth="1"/>
    <col min="5" max="5" width="21.85546875" style="23" customWidth="1"/>
    <col min="6" max="7" width="20.28515625" style="23" bestFit="1" customWidth="1"/>
    <col min="8" max="8" width="20.5703125" style="23" bestFit="1" customWidth="1"/>
    <col min="9" max="9" width="20.28515625" style="23" bestFit="1" customWidth="1"/>
    <col min="10" max="10" width="20.140625" style="23" bestFit="1" customWidth="1"/>
    <col min="11" max="11" width="20" style="23" bestFit="1" customWidth="1"/>
    <col min="12" max="12" width="20.140625" style="23" bestFit="1" customWidth="1"/>
    <col min="13" max="13" width="20" style="23" bestFit="1" customWidth="1"/>
    <col min="14" max="15" width="20.28515625" style="23" bestFit="1" customWidth="1"/>
    <col min="16" max="16" width="20.140625" style="23" bestFit="1" customWidth="1"/>
    <col min="17" max="17" width="20.28515625" style="23" bestFit="1" customWidth="1"/>
    <col min="18" max="18" width="20.5703125" style="23" bestFit="1" customWidth="1"/>
    <col min="19" max="19" width="19.5703125" style="23" bestFit="1" customWidth="1"/>
    <col min="20" max="20" width="20.28515625" style="23" bestFit="1" customWidth="1"/>
    <col min="21" max="21" width="20.140625" style="23" bestFit="1" customWidth="1"/>
    <col min="22" max="23" width="20.28515625" style="23" bestFit="1" customWidth="1"/>
    <col min="24" max="24" width="20" style="23" bestFit="1" customWidth="1"/>
    <col min="25" max="25" width="20.5703125" style="23" bestFit="1" customWidth="1"/>
    <col min="26" max="26" width="20.28515625" style="23" bestFit="1" customWidth="1"/>
    <col min="27" max="27" width="20.140625" style="23" bestFit="1" customWidth="1"/>
    <col min="28" max="28" width="19.7109375" style="23" bestFit="1" customWidth="1"/>
    <col min="29" max="29" width="20" style="23" bestFit="1" customWidth="1"/>
    <col min="30" max="30" width="20.5703125" style="23" bestFit="1" customWidth="1"/>
    <col min="31" max="32" width="20.28515625" style="23" bestFit="1" customWidth="1"/>
    <col min="33" max="33" width="20.42578125" style="23" bestFit="1" customWidth="1"/>
    <col min="34" max="34" width="20.28515625" style="23" bestFit="1" customWidth="1"/>
    <col min="35" max="35" width="20.5703125" style="23" bestFit="1" customWidth="1"/>
    <col min="36" max="36" width="20.140625" style="23" bestFit="1" customWidth="1"/>
    <col min="37" max="37" width="20.5703125" style="23" bestFit="1" customWidth="1"/>
    <col min="38" max="39" width="20.28515625" style="23" bestFit="1" customWidth="1"/>
    <col min="40" max="40" width="20.140625" style="23" bestFit="1" customWidth="1"/>
    <col min="41" max="41" width="20" style="23" bestFit="1" customWidth="1"/>
    <col min="42" max="42" width="20.140625" style="23" bestFit="1" customWidth="1"/>
    <col min="43" max="43" width="20.28515625" style="23" bestFit="1" customWidth="1"/>
    <col min="44" max="45" width="20.140625" style="23" bestFit="1" customWidth="1"/>
    <col min="46" max="46" width="19.7109375" style="23" bestFit="1" customWidth="1"/>
    <col min="47" max="47" width="20.7109375" style="23" bestFit="1" customWidth="1"/>
    <col min="48" max="48" width="20.140625" style="23" bestFit="1" customWidth="1"/>
    <col min="49" max="49" width="20.28515625" style="23" bestFit="1" customWidth="1"/>
    <col min="50" max="50" width="20.42578125" style="23" bestFit="1" customWidth="1"/>
    <col min="51" max="51" width="19.7109375" style="23" bestFit="1" customWidth="1"/>
    <col min="52" max="52" width="20" style="23" bestFit="1" customWidth="1"/>
    <col min="53" max="53" width="20.42578125" style="23" bestFit="1" customWidth="1"/>
    <col min="54" max="54" width="20.28515625" style="23" bestFit="1" customWidth="1"/>
    <col min="55" max="55" width="20" style="23" bestFit="1" customWidth="1"/>
    <col min="56" max="56" width="19.42578125" style="23" bestFit="1" customWidth="1"/>
    <col min="57" max="57" width="20.28515625" style="23" bestFit="1" customWidth="1"/>
    <col min="58" max="58" width="20.85546875" style="23" bestFit="1" customWidth="1"/>
    <col min="59" max="59" width="20" style="23" bestFit="1" customWidth="1"/>
    <col min="60" max="60" width="20.28515625" style="23" bestFit="1" customWidth="1"/>
    <col min="61" max="62" width="20.140625" style="23" bestFit="1" customWidth="1"/>
    <col min="63" max="63" width="20.42578125" style="23" bestFit="1" customWidth="1"/>
    <col min="64" max="64" width="20.140625" style="23" bestFit="1" customWidth="1"/>
    <col min="65" max="65" width="20.28515625" style="23" bestFit="1" customWidth="1"/>
    <col min="66" max="66" width="20" style="23" bestFit="1" customWidth="1"/>
    <col min="67" max="68" width="20.140625" style="23" bestFit="1" customWidth="1"/>
    <col min="69" max="71" width="20.28515625" style="23" bestFit="1" customWidth="1"/>
    <col min="72" max="72" width="20.140625" style="23" bestFit="1" customWidth="1"/>
    <col min="73" max="73" width="20.28515625" style="23" bestFit="1" customWidth="1"/>
    <col min="74" max="74" width="20.42578125" style="23" bestFit="1" customWidth="1"/>
    <col min="75" max="75" width="20.140625" style="23" bestFit="1" customWidth="1"/>
    <col min="76" max="76" width="20.28515625" style="23" bestFit="1" customWidth="1"/>
    <col min="77" max="77" width="19.7109375" style="23" bestFit="1" customWidth="1"/>
    <col min="78" max="78" width="20.42578125" style="23" bestFit="1" customWidth="1"/>
    <col min="79" max="80" width="20.28515625" style="23" bestFit="1" customWidth="1"/>
    <col min="81" max="81" width="19.5703125" style="23" bestFit="1" customWidth="1"/>
    <col min="82" max="86" width="20.28515625" style="23" bestFit="1" customWidth="1"/>
    <col min="87" max="87" width="20.85546875" style="23" bestFit="1" customWidth="1"/>
    <col min="88" max="88" width="20.140625" style="23" bestFit="1" customWidth="1"/>
    <col min="89" max="89" width="20.28515625" style="23" bestFit="1" customWidth="1"/>
    <col min="90" max="90" width="20.5703125" style="23" bestFit="1" customWidth="1"/>
    <col min="91" max="91" width="20.140625" style="23" bestFit="1" customWidth="1"/>
    <col min="92" max="92" width="20.42578125" style="23" bestFit="1" customWidth="1"/>
    <col min="93" max="93" width="20.28515625" style="23" bestFit="1" customWidth="1"/>
    <col min="94" max="94" width="20.140625" style="23" bestFit="1" customWidth="1"/>
    <col min="95" max="95" width="20.5703125" style="23" bestFit="1" customWidth="1"/>
    <col min="96" max="96" width="20.28515625" style="23" bestFit="1" customWidth="1"/>
    <col min="97" max="97" width="19.7109375" style="23" bestFit="1" customWidth="1"/>
    <col min="98" max="98" width="20.42578125" style="23" bestFit="1" customWidth="1"/>
    <col min="99" max="99" width="20.140625" style="23" bestFit="1" customWidth="1"/>
    <col min="100" max="102" width="19.7109375" style="23" bestFit="1" customWidth="1"/>
    <col min="103" max="103" width="20.5703125" style="23" bestFit="1" customWidth="1"/>
    <col min="104" max="104" width="19.7109375" style="23" bestFit="1" customWidth="1"/>
    <col min="105" max="107" width="20.28515625" style="23" bestFit="1" customWidth="1"/>
    <col min="108" max="108" width="20.140625" style="23" bestFit="1" customWidth="1"/>
    <col min="109" max="109" width="20.28515625" style="23" bestFit="1" customWidth="1"/>
    <col min="110" max="110" width="20" style="23" bestFit="1" customWidth="1"/>
    <col min="111" max="111" width="20.28515625" style="23" bestFit="1" customWidth="1"/>
    <col min="112" max="113" width="20.85546875" style="23" bestFit="1" customWidth="1"/>
    <col min="114" max="114" width="19.7109375" style="23" bestFit="1" customWidth="1"/>
    <col min="115" max="115" width="20" style="23" bestFit="1" customWidth="1"/>
    <col min="116" max="116" width="20.140625" style="23" bestFit="1" customWidth="1"/>
    <col min="117" max="117" width="20" style="23" bestFit="1" customWidth="1"/>
    <col min="118" max="118" width="20.140625" style="23" bestFit="1" customWidth="1"/>
    <col min="119" max="119" width="20.28515625" style="23" bestFit="1" customWidth="1"/>
    <col min="120" max="120" width="20" style="23" bestFit="1" customWidth="1"/>
    <col min="121" max="121" width="19.7109375" style="23" bestFit="1" customWidth="1"/>
    <col min="122" max="122" width="20.140625" style="23" bestFit="1" customWidth="1"/>
    <col min="123" max="123" width="20.42578125" style="23" bestFit="1" customWidth="1"/>
    <col min="124" max="124" width="20" style="23" bestFit="1" customWidth="1"/>
    <col min="125" max="125" width="20.28515625" style="23" bestFit="1" customWidth="1"/>
    <col min="126" max="126" width="20.140625" style="23" bestFit="1" customWidth="1"/>
    <col min="127" max="127" width="20.5703125" style="23" bestFit="1" customWidth="1"/>
    <col min="128" max="128" width="20.7109375" style="23" bestFit="1" customWidth="1"/>
    <col min="129" max="129" width="20" style="23" bestFit="1" customWidth="1"/>
    <col min="130" max="130" width="20.28515625" style="23" bestFit="1" customWidth="1"/>
    <col min="131" max="131" width="20" style="23" bestFit="1" customWidth="1"/>
    <col min="132" max="132" width="20.140625" style="23" bestFit="1" customWidth="1"/>
    <col min="133" max="133" width="19.5703125" style="23" bestFit="1" customWidth="1"/>
    <col min="134" max="134" width="20.140625" style="23" bestFit="1" customWidth="1"/>
    <col min="135" max="135" width="20.28515625" style="23" bestFit="1" customWidth="1"/>
    <col min="136" max="137" width="20" style="23" bestFit="1" customWidth="1"/>
    <col min="138" max="138" width="20.140625" style="23" bestFit="1" customWidth="1"/>
    <col min="139" max="140" width="20.28515625" style="23" bestFit="1" customWidth="1"/>
    <col min="141" max="142" width="20" style="23" bestFit="1" customWidth="1"/>
    <col min="143" max="143" width="20.140625" style="23" bestFit="1" customWidth="1"/>
    <col min="144" max="144" width="20.28515625" style="23" bestFit="1" customWidth="1"/>
    <col min="145" max="145" width="20.140625" style="23" bestFit="1" customWidth="1"/>
    <col min="146" max="146" width="19.7109375" style="23" bestFit="1" customWidth="1"/>
    <col min="147" max="147" width="20.5703125" style="23" bestFit="1" customWidth="1"/>
    <col min="148" max="148" width="20.28515625" style="23" bestFit="1" customWidth="1"/>
    <col min="149" max="149" width="20" style="23" bestFit="1" customWidth="1"/>
    <col min="150" max="150" width="20.140625" style="23" bestFit="1" customWidth="1"/>
    <col min="151" max="151" width="20.7109375" style="23" bestFit="1" customWidth="1"/>
    <col min="152" max="152" width="20.42578125" style="23" bestFit="1" customWidth="1"/>
    <col min="153" max="153" width="20.28515625" style="23" bestFit="1" customWidth="1"/>
    <col min="154" max="154" width="19.5703125" style="23" bestFit="1" customWidth="1"/>
    <col min="155" max="155" width="20.28515625" style="23" bestFit="1" customWidth="1"/>
    <col min="156" max="156" width="20.42578125" style="23" bestFit="1" customWidth="1"/>
    <col min="157" max="157" width="19.5703125" style="23" bestFit="1" customWidth="1"/>
    <col min="158" max="158" width="20.140625" style="23" bestFit="1" customWidth="1"/>
    <col min="159" max="159" width="20.28515625" style="23" bestFit="1" customWidth="1"/>
    <col min="160" max="160" width="19.7109375" style="23" bestFit="1" customWidth="1"/>
    <col min="161" max="161" width="20.140625" style="23" bestFit="1" customWidth="1"/>
    <col min="162" max="162" width="20.28515625" style="23" bestFit="1" customWidth="1"/>
    <col min="163" max="163" width="20.5703125" style="23" bestFit="1" customWidth="1"/>
    <col min="164" max="164" width="20" style="23" bestFit="1" customWidth="1"/>
    <col min="165" max="165" width="19.7109375" style="23" bestFit="1" customWidth="1"/>
    <col min="166" max="166" width="20.5703125" style="23" bestFit="1" customWidth="1"/>
    <col min="167" max="167" width="19.7109375" style="23" bestFit="1" customWidth="1"/>
    <col min="168" max="168" width="20.28515625" style="23" bestFit="1" customWidth="1"/>
    <col min="169" max="169" width="20.140625" style="23" bestFit="1" customWidth="1"/>
    <col min="170" max="170" width="19.5703125" style="23" bestFit="1" customWidth="1"/>
    <col min="171" max="171" width="20.140625" style="23" bestFit="1" customWidth="1"/>
    <col min="172" max="172" width="20.42578125" style="23" bestFit="1" customWidth="1"/>
    <col min="173" max="173" width="20.28515625" style="23" bestFit="1" customWidth="1"/>
    <col min="174" max="174" width="19.5703125" style="23" bestFit="1" customWidth="1"/>
    <col min="175" max="176" width="20.28515625" style="23" bestFit="1" customWidth="1"/>
    <col min="177" max="178" width="20.140625" style="23" bestFit="1" customWidth="1"/>
    <col min="179" max="179" width="20.85546875" style="23" bestFit="1" customWidth="1"/>
    <col min="180" max="180" width="20.42578125" style="23" bestFit="1" customWidth="1"/>
    <col min="181" max="181" width="20.140625" style="23" bestFit="1" customWidth="1"/>
    <col min="182" max="182" width="20.42578125" style="23" bestFit="1" customWidth="1"/>
    <col min="183" max="184" width="20.28515625" style="23" bestFit="1" customWidth="1"/>
    <col min="185" max="185" width="20" style="23" bestFit="1" customWidth="1"/>
    <col min="186" max="186" width="20.28515625" style="23" bestFit="1" customWidth="1"/>
    <col min="187" max="189" width="20" style="23" bestFit="1" customWidth="1"/>
    <col min="190" max="190" width="20.42578125" style="23" bestFit="1" customWidth="1"/>
    <col min="191" max="191" width="19.7109375" style="23" bestFit="1" customWidth="1"/>
    <col min="192" max="192" width="20.28515625" style="23" bestFit="1" customWidth="1"/>
    <col min="193" max="193" width="20.140625" style="23" bestFit="1" customWidth="1"/>
    <col min="194" max="194" width="20.85546875" style="23" bestFit="1" customWidth="1"/>
    <col min="195" max="197" width="20.28515625" style="23" bestFit="1" customWidth="1"/>
    <col min="198" max="198" width="19.5703125" style="23" bestFit="1" customWidth="1"/>
    <col min="199" max="200" width="20.140625" style="23" bestFit="1" customWidth="1"/>
    <col min="201" max="201" width="20.7109375" style="23" bestFit="1" customWidth="1"/>
    <col min="202" max="202" width="20.5703125" style="23" bestFit="1" customWidth="1"/>
    <col min="203" max="203" width="20.140625" style="23" bestFit="1" customWidth="1"/>
    <col min="204" max="204" width="19.7109375" style="23" bestFit="1" customWidth="1"/>
    <col min="205" max="205" width="20" style="23" bestFit="1" customWidth="1"/>
    <col min="206" max="206" width="20.5703125" style="23" bestFit="1" customWidth="1"/>
    <col min="207" max="207" width="20.28515625" style="23" bestFit="1" customWidth="1"/>
    <col min="208" max="208" width="19.7109375" style="23" bestFit="1" customWidth="1"/>
    <col min="209" max="209" width="20.42578125" style="23" bestFit="1" customWidth="1"/>
    <col min="210" max="210" width="19.7109375" style="23" bestFit="1" customWidth="1"/>
    <col min="211" max="211" width="20.28515625" style="23" bestFit="1" customWidth="1"/>
    <col min="212" max="212" width="13.140625" style="23" bestFit="1" customWidth="1"/>
    <col min="213" max="16384" width="11.42578125" style="23"/>
  </cols>
  <sheetData>
    <row r="2" spans="1:212" ht="15" x14ac:dyDescent="0.25">
      <c r="C2" s="38" t="s">
        <v>264</v>
      </c>
      <c r="D2" s="38"/>
      <c r="E2" s="38"/>
      <c r="F2" s="24"/>
      <c r="G2" s="24"/>
    </row>
    <row r="3" spans="1:212" ht="15" x14ac:dyDescent="0.25">
      <c r="C3" s="38" t="s">
        <v>265</v>
      </c>
      <c r="D3" s="38"/>
      <c r="E3" s="38"/>
      <c r="F3" s="24"/>
      <c r="G3" s="24"/>
    </row>
    <row r="6" spans="1:212" ht="33.75" customHeight="1" x14ac:dyDescent="0.2">
      <c r="A6" s="39" t="s">
        <v>266</v>
      </c>
      <c r="B6" s="39"/>
      <c r="C6" s="32"/>
      <c r="D6" s="39" t="s">
        <v>267</v>
      </c>
      <c r="E6" s="39"/>
    </row>
    <row r="7" spans="1:212" x14ac:dyDescent="0.2">
      <c r="A7" s="5" t="s">
        <v>227</v>
      </c>
      <c r="B7" t="s">
        <v>7</v>
      </c>
      <c r="D7" s="5" t="s">
        <v>227</v>
      </c>
      <c r="E7" t="s">
        <v>7</v>
      </c>
    </row>
    <row r="8" spans="1:212" x14ac:dyDescent="0.2">
      <c r="D8" s="5" t="s">
        <v>5</v>
      </c>
      <c r="E8" t="s">
        <v>8</v>
      </c>
    </row>
    <row r="9" spans="1:212" x14ac:dyDescent="0.2">
      <c r="A9" s="5" t="s">
        <v>225</v>
      </c>
      <c r="B9" t="s">
        <v>216</v>
      </c>
    </row>
    <row r="10" spans="1:212" x14ac:dyDescent="0.2">
      <c r="A10" s="6" t="s">
        <v>268</v>
      </c>
      <c r="B10" s="4">
        <v>1</v>
      </c>
      <c r="D10" s="5" t="s">
        <v>225</v>
      </c>
      <c r="E10" t="s">
        <v>216</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row>
    <row r="11" spans="1:212" x14ac:dyDescent="0.2">
      <c r="A11" s="31" t="s">
        <v>269</v>
      </c>
      <c r="B11" s="4">
        <v>1</v>
      </c>
      <c r="D11" s="6" t="s">
        <v>270</v>
      </c>
      <c r="E11" s="4">
        <v>52</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row>
    <row r="12" spans="1:212" x14ac:dyDescent="0.2">
      <c r="A12" s="6" t="s">
        <v>270</v>
      </c>
      <c r="B12" s="4">
        <v>51</v>
      </c>
      <c r="D12" s="31" t="s">
        <v>218</v>
      </c>
      <c r="E12" s="4">
        <v>6</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row>
    <row r="13" spans="1:212" x14ac:dyDescent="0.2">
      <c r="A13" s="31" t="s">
        <v>218</v>
      </c>
      <c r="B13" s="4">
        <v>5</v>
      </c>
      <c r="D13" s="31" t="s">
        <v>219</v>
      </c>
      <c r="E13" s="4">
        <v>1</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row>
    <row r="14" spans="1:212" x14ac:dyDescent="0.2">
      <c r="A14" s="31" t="s">
        <v>219</v>
      </c>
      <c r="B14" s="4">
        <v>1</v>
      </c>
      <c r="D14" s="31" t="s">
        <v>220</v>
      </c>
      <c r="E14" s="4">
        <v>6</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row>
    <row r="15" spans="1:212" x14ac:dyDescent="0.2">
      <c r="A15" s="31" t="s">
        <v>220</v>
      </c>
      <c r="B15" s="4">
        <v>6</v>
      </c>
      <c r="D15" s="31" t="s">
        <v>221</v>
      </c>
      <c r="E15" s="4">
        <v>4</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row>
    <row r="16" spans="1:212" x14ac:dyDescent="0.2">
      <c r="A16" s="31" t="s">
        <v>221</v>
      </c>
      <c r="B16" s="4">
        <v>4</v>
      </c>
      <c r="D16" s="31" t="s">
        <v>222</v>
      </c>
      <c r="E16" s="4">
        <v>12</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row>
    <row r="17" spans="1:212" x14ac:dyDescent="0.2">
      <c r="A17" s="31" t="s">
        <v>222</v>
      </c>
      <c r="B17" s="4">
        <v>12</v>
      </c>
      <c r="D17" s="31" t="s">
        <v>223</v>
      </c>
      <c r="E17" s="4">
        <v>11</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row>
    <row r="18" spans="1:212" x14ac:dyDescent="0.2">
      <c r="A18" s="31" t="s">
        <v>223</v>
      </c>
      <c r="B18" s="4">
        <v>11</v>
      </c>
      <c r="D18" s="31" t="s">
        <v>224</v>
      </c>
      <c r="E18" s="4">
        <v>12</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row>
    <row r="19" spans="1:212" x14ac:dyDescent="0.2">
      <c r="A19" s="31" t="s">
        <v>224</v>
      </c>
      <c r="B19" s="4">
        <v>12</v>
      </c>
      <c r="D19" s="6" t="s">
        <v>217</v>
      </c>
      <c r="E19" s="4">
        <v>52</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row>
    <row r="20" spans="1:212" x14ac:dyDescent="0.2">
      <c r="A20" s="6" t="s">
        <v>217</v>
      </c>
      <c r="B20" s="4">
        <v>52</v>
      </c>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row>
    <row r="23" spans="1:212" x14ac:dyDescent="0.2">
      <c r="A23" s="25" t="s">
        <v>271</v>
      </c>
    </row>
    <row r="24" spans="1:212" ht="48.75" customHeight="1" x14ac:dyDescent="0.2">
      <c r="A24" s="26" t="s">
        <v>272</v>
      </c>
      <c r="B24" s="26" t="s">
        <v>273</v>
      </c>
      <c r="C24" s="26" t="s">
        <v>274</v>
      </c>
      <c r="D24" s="26" t="s">
        <v>275</v>
      </c>
    </row>
    <row r="25" spans="1:212" x14ac:dyDescent="0.2">
      <c r="A25" s="27" t="s">
        <v>276</v>
      </c>
      <c r="B25" s="26">
        <f>+GETPIVOTDATA("N° Atención",$A$9,"Fecha de creación",12,"Años",2021)</f>
        <v>1</v>
      </c>
      <c r="C25" s="26">
        <v>0</v>
      </c>
      <c r="D25" s="28">
        <v>0</v>
      </c>
    </row>
    <row r="26" spans="1:212" x14ac:dyDescent="0.2">
      <c r="A26" s="27" t="s">
        <v>277</v>
      </c>
      <c r="B26" s="29">
        <f>+GETPIVOTDATA("N° Atención",$A$9,"Fecha de creación",1,"Años",2022)+B25</f>
        <v>6</v>
      </c>
      <c r="C26" s="29">
        <f>+C25+GETPIVOTDATA("N° Atención",$D$10,"Fecha cambio de estado",1,"Años2",2022)</f>
        <v>6</v>
      </c>
      <c r="D26" s="30">
        <f>C26/B26</f>
        <v>1</v>
      </c>
    </row>
    <row r="27" spans="1:212" x14ac:dyDescent="0.2">
      <c r="A27" s="27" t="s">
        <v>278</v>
      </c>
      <c r="B27" s="29">
        <f>+B26+GETPIVOTDATA("N° Atención",$A$9,"Fecha de creación",2,"Años",2022)</f>
        <v>7</v>
      </c>
      <c r="C27" s="29">
        <f>+C26+GETPIVOTDATA("N° Atención",$D$10,"Fecha cambio de estado",2,"Años2",2022)</f>
        <v>7</v>
      </c>
      <c r="D27" s="30">
        <f t="shared" ref="D27:D29" si="0">C27/B27</f>
        <v>1</v>
      </c>
    </row>
    <row r="28" spans="1:212" x14ac:dyDescent="0.2">
      <c r="A28" s="27" t="s">
        <v>279</v>
      </c>
      <c r="B28" s="29">
        <f>+B27+GETPIVOTDATA("N° Atención",$A$9,"Fecha de creación",3,"Años",2022)</f>
        <v>13</v>
      </c>
      <c r="C28" s="29">
        <f>+C27+GETPIVOTDATA("N° Atención",$D$10,"Fecha cambio de estado",3,"Años2",2022)</f>
        <v>13</v>
      </c>
      <c r="D28" s="30">
        <f t="shared" si="0"/>
        <v>1</v>
      </c>
    </row>
    <row r="29" spans="1:212" x14ac:dyDescent="0.2">
      <c r="A29" s="27" t="s">
        <v>280</v>
      </c>
      <c r="B29" s="29">
        <f>+B28+GETPIVOTDATA("N° Atención",$A$9,"Fecha de creación",4,"Años",2022)</f>
        <v>17</v>
      </c>
      <c r="C29" s="29">
        <f>+C28+GETPIVOTDATA("N° Atención",$D$10,"Fecha cambio de estado",4,"Años2",2022)</f>
        <v>17</v>
      </c>
      <c r="D29" s="30">
        <f t="shared" si="0"/>
        <v>1</v>
      </c>
    </row>
    <row r="30" spans="1:212" x14ac:dyDescent="0.2">
      <c r="A30" s="33" t="s">
        <v>282</v>
      </c>
      <c r="B30" s="29">
        <f>+B29+GETPIVOTDATA("N° Atención",$A$9,"Fecha de creación",5,"Años",2022)</f>
        <v>29</v>
      </c>
      <c r="C30" s="29">
        <f>+C29+GETPIVOTDATA("N° Atención",$D$10,"Fecha cambio de estado",5,"Años2",2022)</f>
        <v>29</v>
      </c>
      <c r="D30" s="30">
        <f t="shared" ref="D30:D31" si="1">C30/B30</f>
        <v>1</v>
      </c>
    </row>
    <row r="31" spans="1:212" x14ac:dyDescent="0.2">
      <c r="A31" s="33" t="s">
        <v>283</v>
      </c>
      <c r="B31" s="29">
        <f>+B30+GETPIVOTDATA("N° Atención",$A$9,"Fecha de creación",6,"Años",2022)</f>
        <v>40</v>
      </c>
      <c r="C31" s="29">
        <f>+C30+GETPIVOTDATA("N° Atención",$D$10,"Fecha cambio de estado",6,"Años2",2022)</f>
        <v>40</v>
      </c>
      <c r="D31" s="30">
        <f t="shared" si="1"/>
        <v>1</v>
      </c>
    </row>
    <row r="32" spans="1:212" x14ac:dyDescent="0.2">
      <c r="A32" s="33" t="s">
        <v>284</v>
      </c>
      <c r="B32" s="29">
        <f>+B31+GETPIVOTDATA("N° Atención",$A$9,"Fecha de creación",7,"Años",2022)</f>
        <v>52</v>
      </c>
      <c r="C32" s="29">
        <f>+C31+GETPIVOTDATA("N° Atención",$D$10,"Fecha cambio de estado",7,"Años2",2022)</f>
        <v>52</v>
      </c>
      <c r="D32" s="30">
        <f>C32/B32</f>
        <v>1</v>
      </c>
    </row>
    <row r="33" spans="1:5" x14ac:dyDescent="0.2">
      <c r="A33" s="33"/>
      <c r="B33" s="29"/>
      <c r="C33" s="29"/>
      <c r="D33" s="30"/>
    </row>
    <row r="34" spans="1:5" x14ac:dyDescent="0.2">
      <c r="A34" s="33"/>
      <c r="B34" s="29"/>
      <c r="C34" s="29"/>
      <c r="D34" s="30"/>
    </row>
    <row r="35" spans="1:5" x14ac:dyDescent="0.2">
      <c r="A35" s="33"/>
      <c r="B35" s="29"/>
      <c r="C35" s="29"/>
      <c r="D35" s="30"/>
    </row>
    <row r="36" spans="1:5" x14ac:dyDescent="0.2">
      <c r="A36" s="33"/>
      <c r="B36" s="29"/>
      <c r="C36" s="29"/>
      <c r="D36" s="30"/>
    </row>
    <row r="37" spans="1:5" x14ac:dyDescent="0.2">
      <c r="A37" s="33"/>
      <c r="B37" s="29"/>
      <c r="C37" s="29"/>
      <c r="D37" s="30"/>
    </row>
    <row r="38" spans="1:5" x14ac:dyDescent="0.2">
      <c r="A38" s="34" t="s">
        <v>281</v>
      </c>
      <c r="B38" s="34">
        <f>GETPIVOTDATA("N° Atención",$A$9)</f>
        <v>52</v>
      </c>
      <c r="C38" s="34">
        <f>GETPIVOTDATA("N° Atención",$D$10)</f>
        <v>52</v>
      </c>
      <c r="D38" s="35">
        <f>C38/B38</f>
        <v>1</v>
      </c>
    </row>
    <row r="42" spans="1:5" x14ac:dyDescent="0.2">
      <c r="A42" s="40"/>
      <c r="B42" s="40"/>
      <c r="C42" s="40"/>
      <c r="D42" s="40"/>
      <c r="E42" s="40"/>
    </row>
  </sheetData>
  <mergeCells count="5">
    <mergeCell ref="C2:E2"/>
    <mergeCell ref="C3:E3"/>
    <mergeCell ref="A6:B6"/>
    <mergeCell ref="D6:E6"/>
    <mergeCell ref="A42:E42"/>
  </mergeCells>
  <pageMargins left="0.7" right="0.7" top="0.75" bottom="0.75" header="0.3" footer="0.3"/>
  <pageSetup paperSize="9"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08"/>
  <sheetViews>
    <sheetView workbookViewId="0"/>
  </sheetViews>
  <sheetFormatPr baseColWidth="10" defaultColWidth="9.140625" defaultRowHeight="12.75" x14ac:dyDescent="0.2"/>
  <cols>
    <col min="1" max="1" width="21.42578125" style="8" customWidth="1"/>
    <col min="2" max="2" width="25.85546875" style="8" customWidth="1"/>
    <col min="3" max="3" width="52.5703125" style="8" customWidth="1"/>
    <col min="4" max="4" width="24.42578125" style="8" customWidth="1"/>
    <col min="5" max="5" width="25.85546875" style="8" bestFit="1" customWidth="1"/>
    <col min="6" max="6" width="19.7109375" style="8" bestFit="1" customWidth="1"/>
    <col min="7" max="7" width="10" style="8" customWidth="1"/>
    <col min="8" max="16384" width="9.140625" style="8"/>
  </cols>
  <sheetData>
    <row r="1" spans="1:61" s="7" customFormat="1" x14ac:dyDescent="0.2">
      <c r="A1" s="7" t="s">
        <v>0</v>
      </c>
      <c r="B1" s="7" t="s">
        <v>227</v>
      </c>
      <c r="C1" s="7" t="s">
        <v>4</v>
      </c>
      <c r="D1" s="7" t="s">
        <v>1</v>
      </c>
      <c r="E1" s="7" t="s">
        <v>2</v>
      </c>
      <c r="F1" s="7" t="s">
        <v>0</v>
      </c>
      <c r="G1" s="7" t="s">
        <v>5</v>
      </c>
    </row>
    <row r="2" spans="1:61" s="12" customFormat="1" x14ac:dyDescent="0.2">
      <c r="A2" s="9" t="s">
        <v>6</v>
      </c>
      <c r="B2" s="9" t="s">
        <v>7</v>
      </c>
      <c r="C2" s="36" t="s">
        <v>230</v>
      </c>
      <c r="D2" s="10">
        <v>44560.674305555556</v>
      </c>
      <c r="E2" s="10">
        <v>44564.710416666669</v>
      </c>
      <c r="F2" s="9" t="s">
        <v>6</v>
      </c>
      <c r="G2" s="11" t="s">
        <v>8</v>
      </c>
      <c r="BI2" s="11" t="s">
        <v>229</v>
      </c>
    </row>
    <row r="3" spans="1:61" x14ac:dyDescent="0.2">
      <c r="A3" s="13" t="s">
        <v>9</v>
      </c>
      <c r="B3" s="13" t="s">
        <v>7</v>
      </c>
      <c r="C3" s="36" t="s">
        <v>230</v>
      </c>
      <c r="D3" s="10">
        <v>44769.675625000003</v>
      </c>
      <c r="E3" s="10">
        <v>44769.693587962996</v>
      </c>
      <c r="F3" s="13" t="s">
        <v>9</v>
      </c>
      <c r="G3" s="13" t="s">
        <v>8</v>
      </c>
      <c r="BI3" s="11" t="s">
        <v>230</v>
      </c>
    </row>
    <row r="4" spans="1:61" x14ac:dyDescent="0.2">
      <c r="A4" s="13" t="s">
        <v>10</v>
      </c>
      <c r="B4" s="13" t="s">
        <v>7</v>
      </c>
      <c r="C4" s="36" t="s">
        <v>230</v>
      </c>
      <c r="D4" s="10">
        <v>44769.440393518496</v>
      </c>
      <c r="E4" s="10">
        <v>44769.7489236111</v>
      </c>
      <c r="F4" s="13" t="s">
        <v>10</v>
      </c>
      <c r="G4" s="13" t="s">
        <v>8</v>
      </c>
      <c r="BI4" s="11" t="s">
        <v>231</v>
      </c>
    </row>
    <row r="5" spans="1:61" customFormat="1" x14ac:dyDescent="0.2">
      <c r="A5" s="1" t="s">
        <v>11</v>
      </c>
      <c r="B5" s="1" t="s">
        <v>12</v>
      </c>
      <c r="C5" s="36" t="s">
        <v>226</v>
      </c>
      <c r="D5" s="2">
        <v>44768.664120370398</v>
      </c>
      <c r="E5" s="2">
        <v>44769.509155092601</v>
      </c>
      <c r="F5" s="1" t="s">
        <v>11</v>
      </c>
      <c r="G5" s="1" t="s">
        <v>8</v>
      </c>
      <c r="BI5" s="3" t="s">
        <v>228</v>
      </c>
    </row>
    <row r="6" spans="1:61" customFormat="1" x14ac:dyDescent="0.2">
      <c r="A6" s="1" t="s">
        <v>13</v>
      </c>
      <c r="B6" s="1" t="s">
        <v>12</v>
      </c>
      <c r="C6" s="36" t="s">
        <v>226</v>
      </c>
      <c r="D6" s="2">
        <v>44768.644247685203</v>
      </c>
      <c r="E6" s="2">
        <v>44769.506886574098</v>
      </c>
      <c r="F6" s="1" t="s">
        <v>13</v>
      </c>
      <c r="G6" s="1" t="s">
        <v>8</v>
      </c>
      <c r="BI6" s="3" t="s">
        <v>226</v>
      </c>
    </row>
    <row r="7" spans="1:61" customFormat="1" x14ac:dyDescent="0.2">
      <c r="A7" s="1" t="s">
        <v>14</v>
      </c>
      <c r="B7" s="1" t="s">
        <v>12</v>
      </c>
      <c r="C7" s="36" t="s">
        <v>226</v>
      </c>
      <c r="D7" s="2">
        <v>44768.379780092597</v>
      </c>
      <c r="E7" s="2">
        <v>44769.503854166702</v>
      </c>
      <c r="F7" s="1" t="s">
        <v>14</v>
      </c>
      <c r="G7" s="1" t="s">
        <v>8</v>
      </c>
    </row>
    <row r="8" spans="1:61" x14ac:dyDescent="0.2">
      <c r="A8" s="13" t="s">
        <v>15</v>
      </c>
      <c r="B8" s="13" t="s">
        <v>7</v>
      </c>
      <c r="C8" s="36" t="s">
        <v>230</v>
      </c>
      <c r="D8" s="10">
        <v>44767.899386574099</v>
      </c>
      <c r="E8" s="10">
        <v>44769.805243055598</v>
      </c>
      <c r="F8" s="13" t="s">
        <v>15</v>
      </c>
      <c r="G8" s="13" t="s">
        <v>8</v>
      </c>
    </row>
    <row r="9" spans="1:61" customFormat="1" x14ac:dyDescent="0.2">
      <c r="A9" s="1" t="s">
        <v>16</v>
      </c>
      <c r="B9" s="1" t="s">
        <v>12</v>
      </c>
      <c r="C9" s="36" t="s">
        <v>226</v>
      </c>
      <c r="D9" s="2">
        <v>44767.718495370398</v>
      </c>
      <c r="E9" s="2">
        <v>44767.730324074102</v>
      </c>
      <c r="F9" s="1" t="s">
        <v>16</v>
      </c>
      <c r="G9" s="1" t="s">
        <v>8</v>
      </c>
    </row>
    <row r="10" spans="1:61" customFormat="1" x14ac:dyDescent="0.2">
      <c r="A10" s="1" t="s">
        <v>17</v>
      </c>
      <c r="B10" s="1" t="s">
        <v>12</v>
      </c>
      <c r="C10" s="36" t="s">
        <v>226</v>
      </c>
      <c r="D10" s="2">
        <v>44767.718460648102</v>
      </c>
      <c r="E10" s="2">
        <v>44767.7282291667</v>
      </c>
      <c r="F10" s="1" t="s">
        <v>17</v>
      </c>
      <c r="G10" s="1" t="s">
        <v>8</v>
      </c>
    </row>
    <row r="11" spans="1:61" customFormat="1" x14ac:dyDescent="0.2">
      <c r="A11" s="1" t="s">
        <v>18</v>
      </c>
      <c r="B11" s="1" t="s">
        <v>12</v>
      </c>
      <c r="C11" s="36" t="s">
        <v>226</v>
      </c>
      <c r="D11" s="2">
        <v>44767.499629629601</v>
      </c>
      <c r="E11" s="2">
        <v>44769.791018518503</v>
      </c>
      <c r="F11" s="1" t="s">
        <v>18</v>
      </c>
      <c r="G11" s="1" t="s">
        <v>8</v>
      </c>
    </row>
    <row r="12" spans="1:61" customFormat="1" x14ac:dyDescent="0.2">
      <c r="A12" s="1" t="s">
        <v>19</v>
      </c>
      <c r="B12" s="1" t="s">
        <v>12</v>
      </c>
      <c r="C12" s="36" t="s">
        <v>226</v>
      </c>
      <c r="D12" s="2">
        <v>44764.985150462999</v>
      </c>
      <c r="E12" s="2">
        <v>44767.5171990741</v>
      </c>
      <c r="F12" s="1" t="s">
        <v>19</v>
      </c>
      <c r="G12" s="1" t="s">
        <v>8</v>
      </c>
    </row>
    <row r="13" spans="1:61" x14ac:dyDescent="0.2">
      <c r="A13" s="13" t="s">
        <v>20</v>
      </c>
      <c r="B13" s="13" t="s">
        <v>7</v>
      </c>
      <c r="C13" s="36" t="s">
        <v>230</v>
      </c>
      <c r="D13" s="10">
        <v>44764.741273148102</v>
      </c>
      <c r="E13" s="10">
        <v>44769.733541666697</v>
      </c>
      <c r="F13" s="13" t="s">
        <v>20</v>
      </c>
      <c r="G13" s="13" t="s">
        <v>8</v>
      </c>
    </row>
    <row r="14" spans="1:61" x14ac:dyDescent="0.2">
      <c r="A14" s="13" t="s">
        <v>21</v>
      </c>
      <c r="B14" s="13" t="s">
        <v>7</v>
      </c>
      <c r="C14" s="36" t="s">
        <v>230</v>
      </c>
      <c r="D14" s="10">
        <v>44764.387650463003</v>
      </c>
      <c r="E14" s="10">
        <v>44767.738784722198</v>
      </c>
      <c r="F14" s="13" t="s">
        <v>21</v>
      </c>
      <c r="G14" s="13" t="s">
        <v>8</v>
      </c>
    </row>
    <row r="15" spans="1:61" x14ac:dyDescent="0.2">
      <c r="A15" s="13" t="s">
        <v>22</v>
      </c>
      <c r="B15" s="13" t="s">
        <v>7</v>
      </c>
      <c r="C15" s="36" t="s">
        <v>230</v>
      </c>
      <c r="D15" s="10">
        <v>44763.636597222197</v>
      </c>
      <c r="E15" s="10">
        <v>44769.7873958333</v>
      </c>
      <c r="F15" s="13" t="s">
        <v>22</v>
      </c>
      <c r="G15" s="13" t="s">
        <v>8</v>
      </c>
    </row>
    <row r="16" spans="1:61" customFormat="1" x14ac:dyDescent="0.2">
      <c r="A16" s="1" t="s">
        <v>23</v>
      </c>
      <c r="B16" s="1" t="s">
        <v>12</v>
      </c>
      <c r="C16" s="36" t="s">
        <v>226</v>
      </c>
      <c r="D16" s="2">
        <v>44763.438599537003</v>
      </c>
      <c r="E16" s="2">
        <v>44763.497662037</v>
      </c>
      <c r="F16" s="1" t="s">
        <v>23</v>
      </c>
      <c r="G16" s="1" t="s">
        <v>8</v>
      </c>
    </row>
    <row r="17" spans="1:7" x14ac:dyDescent="0.2">
      <c r="A17" s="13" t="s">
        <v>24</v>
      </c>
      <c r="B17" s="13" t="s">
        <v>7</v>
      </c>
      <c r="C17" s="36" t="s">
        <v>230</v>
      </c>
      <c r="D17" s="10">
        <v>44761.6155671296</v>
      </c>
      <c r="E17" s="10">
        <v>44764.485196759299</v>
      </c>
      <c r="F17" s="13" t="s">
        <v>24</v>
      </c>
      <c r="G17" s="13" t="s">
        <v>8</v>
      </c>
    </row>
    <row r="18" spans="1:7" customFormat="1" x14ac:dyDescent="0.2">
      <c r="A18" s="1" t="s">
        <v>25</v>
      </c>
      <c r="B18" s="1" t="s">
        <v>12</v>
      </c>
      <c r="C18" s="36" t="s">
        <v>226</v>
      </c>
      <c r="D18" s="2">
        <v>44760.958912037</v>
      </c>
      <c r="E18" s="2">
        <v>44764.475173611099</v>
      </c>
      <c r="F18" s="1" t="s">
        <v>25</v>
      </c>
      <c r="G18" s="1" t="s">
        <v>8</v>
      </c>
    </row>
    <row r="19" spans="1:7" customFormat="1" x14ac:dyDescent="0.2">
      <c r="A19" s="1" t="s">
        <v>26</v>
      </c>
      <c r="B19" s="1" t="s">
        <v>12</v>
      </c>
      <c r="C19" s="36" t="s">
        <v>226</v>
      </c>
      <c r="D19" s="2">
        <v>44760.8066666667</v>
      </c>
      <c r="E19" s="2">
        <v>44763.4464814815</v>
      </c>
      <c r="F19" s="1" t="s">
        <v>26</v>
      </c>
      <c r="G19" s="1" t="s">
        <v>8</v>
      </c>
    </row>
    <row r="20" spans="1:7" x14ac:dyDescent="0.2">
      <c r="A20" s="13" t="s">
        <v>27</v>
      </c>
      <c r="B20" s="13" t="s">
        <v>7</v>
      </c>
      <c r="C20" s="36" t="s">
        <v>230</v>
      </c>
      <c r="D20" s="10">
        <v>44760.520648148202</v>
      </c>
      <c r="E20" s="10">
        <v>44763.546481481499</v>
      </c>
      <c r="F20" s="13" t="s">
        <v>27</v>
      </c>
      <c r="G20" s="13" t="s">
        <v>8</v>
      </c>
    </row>
    <row r="21" spans="1:7" x14ac:dyDescent="0.2">
      <c r="A21" s="13" t="s">
        <v>28</v>
      </c>
      <c r="B21" s="13" t="s">
        <v>7</v>
      </c>
      <c r="C21" s="36" t="s">
        <v>230</v>
      </c>
      <c r="D21" s="10">
        <v>44760.459548611099</v>
      </c>
      <c r="E21" s="10">
        <v>44764.473182870403</v>
      </c>
      <c r="F21" s="13" t="s">
        <v>28</v>
      </c>
      <c r="G21" s="13" t="s">
        <v>8</v>
      </c>
    </row>
    <row r="22" spans="1:7" customFormat="1" x14ac:dyDescent="0.2">
      <c r="A22" s="1" t="s">
        <v>29</v>
      </c>
      <c r="B22" s="1" t="s">
        <v>12</v>
      </c>
      <c r="C22" s="36" t="s">
        <v>226</v>
      </c>
      <c r="D22" s="2">
        <v>44758.729525463001</v>
      </c>
      <c r="E22" s="2">
        <v>44763.4375462963</v>
      </c>
      <c r="F22" s="1" t="s">
        <v>29</v>
      </c>
      <c r="G22" s="1" t="s">
        <v>8</v>
      </c>
    </row>
    <row r="23" spans="1:7" customFormat="1" x14ac:dyDescent="0.2">
      <c r="A23" s="1" t="s">
        <v>30</v>
      </c>
      <c r="B23" s="1" t="s">
        <v>12</v>
      </c>
      <c r="C23" s="36" t="s">
        <v>226</v>
      </c>
      <c r="D23" s="2">
        <v>44757.910243055601</v>
      </c>
      <c r="E23" s="2">
        <v>44760.713252314803</v>
      </c>
      <c r="F23" s="1" t="s">
        <v>30</v>
      </c>
      <c r="G23" s="1" t="s">
        <v>8</v>
      </c>
    </row>
    <row r="24" spans="1:7" customFormat="1" x14ac:dyDescent="0.2">
      <c r="A24" s="1" t="s">
        <v>31</v>
      </c>
      <c r="B24" s="1" t="s">
        <v>12</v>
      </c>
      <c r="C24" s="36" t="s">
        <v>226</v>
      </c>
      <c r="D24" s="2">
        <v>44755.937303240702</v>
      </c>
      <c r="E24" s="2">
        <v>44757.473391203697</v>
      </c>
      <c r="F24" s="1" t="s">
        <v>31</v>
      </c>
      <c r="G24" s="1" t="s">
        <v>8</v>
      </c>
    </row>
    <row r="25" spans="1:7" customFormat="1" x14ac:dyDescent="0.2">
      <c r="A25" s="1" t="s">
        <v>32</v>
      </c>
      <c r="B25" s="1" t="s">
        <v>12</v>
      </c>
      <c r="C25" s="36" t="s">
        <v>226</v>
      </c>
      <c r="D25" s="2">
        <v>44754.488946759302</v>
      </c>
      <c r="E25" s="2">
        <v>44755.427650463003</v>
      </c>
      <c r="F25" s="1" t="s">
        <v>32</v>
      </c>
      <c r="G25" s="1" t="s">
        <v>8</v>
      </c>
    </row>
    <row r="26" spans="1:7" x14ac:dyDescent="0.2">
      <c r="A26" s="13" t="s">
        <v>33</v>
      </c>
      <c r="B26" s="13" t="s">
        <v>7</v>
      </c>
      <c r="C26" s="36" t="s">
        <v>230</v>
      </c>
      <c r="D26" s="10">
        <v>44753.636041666701</v>
      </c>
      <c r="E26" s="10">
        <v>44755.550520833298</v>
      </c>
      <c r="F26" s="13" t="s">
        <v>33</v>
      </c>
      <c r="G26" s="13" t="s">
        <v>8</v>
      </c>
    </row>
    <row r="27" spans="1:7" x14ac:dyDescent="0.2">
      <c r="A27" s="13" t="s">
        <v>34</v>
      </c>
      <c r="B27" s="13" t="s">
        <v>7</v>
      </c>
      <c r="C27" s="36" t="s">
        <v>230</v>
      </c>
      <c r="D27" s="10">
        <v>44752.702974537002</v>
      </c>
      <c r="E27" s="10">
        <v>44763.3503009259</v>
      </c>
      <c r="F27" s="13" t="s">
        <v>34</v>
      </c>
      <c r="G27" s="13" t="s">
        <v>8</v>
      </c>
    </row>
    <row r="28" spans="1:7" customFormat="1" x14ac:dyDescent="0.2">
      <c r="A28" s="1" t="s">
        <v>35</v>
      </c>
      <c r="B28" s="1" t="s">
        <v>12</v>
      </c>
      <c r="C28" s="36" t="s">
        <v>226</v>
      </c>
      <c r="D28" s="2">
        <v>44751.642002314802</v>
      </c>
      <c r="E28" s="2">
        <v>44755.416145833296</v>
      </c>
      <c r="F28" s="1" t="s">
        <v>35</v>
      </c>
      <c r="G28" s="1" t="s">
        <v>8</v>
      </c>
    </row>
    <row r="29" spans="1:7" x14ac:dyDescent="0.2">
      <c r="A29" s="13" t="s">
        <v>36</v>
      </c>
      <c r="B29" s="13" t="s">
        <v>7</v>
      </c>
      <c r="C29" s="36" t="s">
        <v>230</v>
      </c>
      <c r="D29" s="10">
        <v>44748.747592592597</v>
      </c>
      <c r="E29" s="10">
        <v>44749.646203703698</v>
      </c>
      <c r="F29" s="13" t="s">
        <v>36</v>
      </c>
      <c r="G29" s="13" t="s">
        <v>8</v>
      </c>
    </row>
    <row r="30" spans="1:7" customFormat="1" x14ac:dyDescent="0.2">
      <c r="A30" s="1" t="s">
        <v>37</v>
      </c>
      <c r="B30" s="1" t="s">
        <v>12</v>
      </c>
      <c r="C30" s="36" t="s">
        <v>226</v>
      </c>
      <c r="D30" s="2">
        <v>44748.551087963002</v>
      </c>
      <c r="E30" s="2">
        <v>44748.676157407397</v>
      </c>
      <c r="F30" s="1" t="s">
        <v>37</v>
      </c>
      <c r="G30" s="1" t="s">
        <v>8</v>
      </c>
    </row>
    <row r="31" spans="1:7" customFormat="1" x14ac:dyDescent="0.2">
      <c r="A31" s="1" t="s">
        <v>38</v>
      </c>
      <c r="B31" s="1" t="s">
        <v>12</v>
      </c>
      <c r="C31" s="36" t="s">
        <v>226</v>
      </c>
      <c r="D31" s="2">
        <v>44747.992650462998</v>
      </c>
      <c r="E31" s="2">
        <v>44748.4761111111</v>
      </c>
      <c r="F31" s="1" t="s">
        <v>38</v>
      </c>
      <c r="G31" s="1" t="s">
        <v>8</v>
      </c>
    </row>
    <row r="32" spans="1:7" customFormat="1" x14ac:dyDescent="0.2">
      <c r="A32" s="1" t="s">
        <v>39</v>
      </c>
      <c r="B32" s="1" t="s">
        <v>12</v>
      </c>
      <c r="C32" s="36" t="s">
        <v>226</v>
      </c>
      <c r="D32" s="2">
        <v>44747.987708333298</v>
      </c>
      <c r="E32" s="2">
        <v>44748.475578703699</v>
      </c>
      <c r="F32" s="1" t="s">
        <v>39</v>
      </c>
      <c r="G32" s="1" t="s">
        <v>8</v>
      </c>
    </row>
    <row r="33" spans="1:7" customFormat="1" x14ac:dyDescent="0.2">
      <c r="A33" s="1" t="s">
        <v>40</v>
      </c>
      <c r="B33" s="1" t="s">
        <v>12</v>
      </c>
      <c r="C33" s="36" t="s">
        <v>226</v>
      </c>
      <c r="D33" s="2">
        <v>44746.727141203701</v>
      </c>
      <c r="E33" s="2">
        <v>44746.7590740741</v>
      </c>
      <c r="F33" s="1" t="s">
        <v>40</v>
      </c>
      <c r="G33" s="1" t="s">
        <v>8</v>
      </c>
    </row>
    <row r="34" spans="1:7" customFormat="1" x14ac:dyDescent="0.2">
      <c r="A34" s="1" t="s">
        <v>41</v>
      </c>
      <c r="B34" s="1" t="s">
        <v>12</v>
      </c>
      <c r="C34" s="36" t="s">
        <v>226</v>
      </c>
      <c r="D34" s="2">
        <v>44741.846678240698</v>
      </c>
      <c r="E34" s="2">
        <v>44743.5394675926</v>
      </c>
      <c r="F34" s="1" t="s">
        <v>41</v>
      </c>
      <c r="G34" s="1" t="s">
        <v>8</v>
      </c>
    </row>
    <row r="35" spans="1:7" customFormat="1" x14ac:dyDescent="0.2">
      <c r="A35" s="1" t="s">
        <v>42</v>
      </c>
      <c r="B35" s="1" t="s">
        <v>12</v>
      </c>
      <c r="C35" s="36" t="s">
        <v>226</v>
      </c>
      <c r="D35" s="2">
        <v>44741.584687499999</v>
      </c>
      <c r="E35" s="2">
        <v>44741.650405092601</v>
      </c>
      <c r="F35" s="1" t="s">
        <v>42</v>
      </c>
      <c r="G35" s="1" t="s">
        <v>8</v>
      </c>
    </row>
    <row r="36" spans="1:7" customFormat="1" x14ac:dyDescent="0.2">
      <c r="A36" s="1" t="s">
        <v>43</v>
      </c>
      <c r="B36" s="1" t="s">
        <v>12</v>
      </c>
      <c r="C36" s="36" t="s">
        <v>226</v>
      </c>
      <c r="D36" s="2">
        <v>44737.875694444403</v>
      </c>
      <c r="E36" s="2">
        <v>44740.402951388904</v>
      </c>
      <c r="F36" s="1" t="s">
        <v>43</v>
      </c>
      <c r="G36" s="1" t="s">
        <v>8</v>
      </c>
    </row>
    <row r="37" spans="1:7" customFormat="1" x14ac:dyDescent="0.2">
      <c r="A37" s="1" t="s">
        <v>44</v>
      </c>
      <c r="B37" s="1" t="s">
        <v>12</v>
      </c>
      <c r="C37" s="36" t="s">
        <v>226</v>
      </c>
      <c r="D37" s="2">
        <v>44737.8756712963</v>
      </c>
      <c r="E37" s="2">
        <v>44740.402106481502</v>
      </c>
      <c r="F37" s="1" t="s">
        <v>44</v>
      </c>
      <c r="G37" s="1" t="s">
        <v>8</v>
      </c>
    </row>
    <row r="38" spans="1:7" customFormat="1" x14ac:dyDescent="0.2">
      <c r="A38" s="1" t="s">
        <v>45</v>
      </c>
      <c r="B38" s="1" t="s">
        <v>12</v>
      </c>
      <c r="C38" s="36" t="s">
        <v>226</v>
      </c>
      <c r="D38" s="2">
        <v>44737.875659722202</v>
      </c>
      <c r="E38" s="2">
        <v>44740.400902777801</v>
      </c>
      <c r="F38" s="1" t="s">
        <v>45</v>
      </c>
      <c r="G38" s="1" t="s">
        <v>8</v>
      </c>
    </row>
    <row r="39" spans="1:7" customFormat="1" x14ac:dyDescent="0.2">
      <c r="A39" s="1" t="s">
        <v>46</v>
      </c>
      <c r="B39" s="1" t="s">
        <v>12</v>
      </c>
      <c r="C39" s="36" t="s">
        <v>226</v>
      </c>
      <c r="D39" s="2">
        <v>44737.875625000001</v>
      </c>
      <c r="E39" s="2">
        <v>44740.3995601852</v>
      </c>
      <c r="F39" s="1" t="s">
        <v>46</v>
      </c>
      <c r="G39" s="1" t="s">
        <v>8</v>
      </c>
    </row>
    <row r="40" spans="1:7" x14ac:dyDescent="0.2">
      <c r="A40" s="13" t="s">
        <v>47</v>
      </c>
      <c r="B40" s="13" t="s">
        <v>7</v>
      </c>
      <c r="C40" s="36" t="s">
        <v>230</v>
      </c>
      <c r="D40" s="10">
        <v>44734.532187500001</v>
      </c>
      <c r="E40" s="10">
        <v>44734.741550925901</v>
      </c>
      <c r="F40" s="13" t="s">
        <v>47</v>
      </c>
      <c r="G40" s="13" t="s">
        <v>8</v>
      </c>
    </row>
    <row r="41" spans="1:7" x14ac:dyDescent="0.2">
      <c r="A41" s="13" t="s">
        <v>48</v>
      </c>
      <c r="B41" s="13" t="s">
        <v>7</v>
      </c>
      <c r="C41" s="36" t="s">
        <v>230</v>
      </c>
      <c r="D41" s="10">
        <v>44733.829756944397</v>
      </c>
      <c r="E41" s="10">
        <v>44734.727199074099</v>
      </c>
      <c r="F41" s="13" t="s">
        <v>48</v>
      </c>
      <c r="G41" s="13" t="s">
        <v>8</v>
      </c>
    </row>
    <row r="42" spans="1:7" customFormat="1" x14ac:dyDescent="0.2">
      <c r="A42" s="1" t="s">
        <v>49</v>
      </c>
      <c r="B42" s="1" t="s">
        <v>12</v>
      </c>
      <c r="C42" s="36" t="s">
        <v>226</v>
      </c>
      <c r="D42" s="2">
        <v>44732.681793981501</v>
      </c>
      <c r="E42" s="2">
        <v>44734.414942129602</v>
      </c>
      <c r="F42" s="1" t="s">
        <v>49</v>
      </c>
      <c r="G42" s="1" t="s">
        <v>8</v>
      </c>
    </row>
    <row r="43" spans="1:7" customFormat="1" x14ac:dyDescent="0.2">
      <c r="A43" s="1" t="s">
        <v>50</v>
      </c>
      <c r="B43" s="1" t="s">
        <v>12</v>
      </c>
      <c r="C43" s="36" t="s">
        <v>226</v>
      </c>
      <c r="D43" s="2">
        <v>44730.567685185197</v>
      </c>
      <c r="E43" s="2">
        <v>44732.437106481499</v>
      </c>
      <c r="F43" s="1" t="s">
        <v>50</v>
      </c>
      <c r="G43" s="1" t="s">
        <v>8</v>
      </c>
    </row>
    <row r="44" spans="1:7" customFormat="1" x14ac:dyDescent="0.2">
      <c r="A44" s="1" t="s">
        <v>51</v>
      </c>
      <c r="B44" s="1" t="s">
        <v>12</v>
      </c>
      <c r="C44" s="36" t="s">
        <v>226</v>
      </c>
      <c r="D44" s="2">
        <v>44729.367337962998</v>
      </c>
      <c r="E44" s="2">
        <v>44732.721122685201</v>
      </c>
      <c r="F44" s="1" t="s">
        <v>51</v>
      </c>
      <c r="G44" s="1" t="s">
        <v>8</v>
      </c>
    </row>
    <row r="45" spans="1:7" x14ac:dyDescent="0.2">
      <c r="A45" s="13" t="s">
        <v>52</v>
      </c>
      <c r="B45" s="13" t="s">
        <v>7</v>
      </c>
      <c r="C45" s="36" t="s">
        <v>230</v>
      </c>
      <c r="D45" s="10">
        <v>44728.612268518496</v>
      </c>
      <c r="E45" s="10">
        <v>44734.5676157407</v>
      </c>
      <c r="F45" s="13" t="s">
        <v>52</v>
      </c>
      <c r="G45" s="13" t="s">
        <v>8</v>
      </c>
    </row>
    <row r="46" spans="1:7" x14ac:dyDescent="0.2">
      <c r="A46" s="13" t="s">
        <v>53</v>
      </c>
      <c r="B46" s="13" t="s">
        <v>7</v>
      </c>
      <c r="C46" s="36" t="s">
        <v>230</v>
      </c>
      <c r="D46" s="10">
        <v>44727.440925925897</v>
      </c>
      <c r="E46" s="10">
        <v>44729.657268518502</v>
      </c>
      <c r="F46" s="13" t="s">
        <v>53</v>
      </c>
      <c r="G46" s="13" t="s">
        <v>8</v>
      </c>
    </row>
    <row r="47" spans="1:7" customFormat="1" x14ac:dyDescent="0.2">
      <c r="A47" s="1" t="s">
        <v>54</v>
      </c>
      <c r="B47" s="1" t="s">
        <v>12</v>
      </c>
      <c r="C47" s="36" t="s">
        <v>226</v>
      </c>
      <c r="D47" s="2">
        <v>44726.640243055597</v>
      </c>
      <c r="E47" s="2">
        <v>44726.677268518499</v>
      </c>
      <c r="F47" s="1" t="s">
        <v>54</v>
      </c>
      <c r="G47" s="1" t="s">
        <v>8</v>
      </c>
    </row>
    <row r="48" spans="1:7" customFormat="1" x14ac:dyDescent="0.2">
      <c r="A48" s="1" t="s">
        <v>55</v>
      </c>
      <c r="B48" s="1" t="s">
        <v>12</v>
      </c>
      <c r="C48" s="36" t="s">
        <v>226</v>
      </c>
      <c r="D48" s="2">
        <v>44726.422152777799</v>
      </c>
      <c r="E48" s="2">
        <v>44726.4908796296</v>
      </c>
      <c r="F48" s="1" t="s">
        <v>55</v>
      </c>
      <c r="G48" s="1" t="s">
        <v>8</v>
      </c>
    </row>
    <row r="49" spans="1:7" x14ac:dyDescent="0.2">
      <c r="A49" s="13" t="s">
        <v>56</v>
      </c>
      <c r="B49" s="13" t="s">
        <v>7</v>
      </c>
      <c r="C49" s="36" t="s">
        <v>230</v>
      </c>
      <c r="D49" s="10">
        <v>44726.3426736111</v>
      </c>
      <c r="E49" s="10">
        <v>44727.679305555597</v>
      </c>
      <c r="F49" s="13" t="s">
        <v>56</v>
      </c>
      <c r="G49" s="13" t="s">
        <v>8</v>
      </c>
    </row>
    <row r="50" spans="1:7" x14ac:dyDescent="0.2">
      <c r="A50" s="13" t="s">
        <v>57</v>
      </c>
      <c r="B50" s="13" t="s">
        <v>7</v>
      </c>
      <c r="C50" s="36" t="s">
        <v>230</v>
      </c>
      <c r="D50" s="10">
        <v>44724.900578703702</v>
      </c>
      <c r="E50" s="10">
        <v>44725.742604166699</v>
      </c>
      <c r="F50" s="13" t="s">
        <v>57</v>
      </c>
      <c r="G50" s="13" t="s">
        <v>8</v>
      </c>
    </row>
    <row r="51" spans="1:7" customFormat="1" x14ac:dyDescent="0.2">
      <c r="A51" s="1" t="s">
        <v>58</v>
      </c>
      <c r="B51" s="1" t="s">
        <v>12</v>
      </c>
      <c r="C51" s="36" t="s">
        <v>226</v>
      </c>
      <c r="D51" s="2">
        <v>44724.847465277802</v>
      </c>
      <c r="E51" s="2">
        <v>44725.697337963</v>
      </c>
      <c r="F51" s="1" t="s">
        <v>58</v>
      </c>
      <c r="G51" s="1" t="s">
        <v>8</v>
      </c>
    </row>
    <row r="52" spans="1:7" customFormat="1" x14ac:dyDescent="0.2">
      <c r="A52" s="1" t="s">
        <v>59</v>
      </c>
      <c r="B52" s="1" t="s">
        <v>12</v>
      </c>
      <c r="C52" s="36" t="s">
        <v>226</v>
      </c>
      <c r="D52" s="2">
        <v>44724.847418981502</v>
      </c>
      <c r="E52" s="2">
        <v>44725.696990740696</v>
      </c>
      <c r="F52" s="1" t="s">
        <v>59</v>
      </c>
      <c r="G52" s="1" t="s">
        <v>8</v>
      </c>
    </row>
    <row r="53" spans="1:7" customFormat="1" x14ac:dyDescent="0.2">
      <c r="A53" s="1" t="s">
        <v>60</v>
      </c>
      <c r="B53" s="1" t="s">
        <v>12</v>
      </c>
      <c r="C53" s="36" t="s">
        <v>226</v>
      </c>
      <c r="D53" s="2">
        <v>44723.257187499999</v>
      </c>
      <c r="E53" s="2">
        <v>44725.4773726852</v>
      </c>
      <c r="F53" s="1" t="s">
        <v>60</v>
      </c>
      <c r="G53" s="1" t="s">
        <v>8</v>
      </c>
    </row>
    <row r="54" spans="1:7" customFormat="1" x14ac:dyDescent="0.2">
      <c r="A54" s="1" t="s">
        <v>61</v>
      </c>
      <c r="B54" s="1" t="s">
        <v>12</v>
      </c>
      <c r="C54" s="36" t="s">
        <v>226</v>
      </c>
      <c r="D54" s="2">
        <v>44723.257129629601</v>
      </c>
      <c r="E54" s="2">
        <v>44725.476759259298</v>
      </c>
      <c r="F54" s="1" t="s">
        <v>61</v>
      </c>
      <c r="G54" s="1" t="s">
        <v>8</v>
      </c>
    </row>
    <row r="55" spans="1:7" x14ac:dyDescent="0.2">
      <c r="A55" s="13" t="s">
        <v>62</v>
      </c>
      <c r="B55" s="13" t="s">
        <v>7</v>
      </c>
      <c r="C55" s="36" t="s">
        <v>229</v>
      </c>
      <c r="D55" s="10">
        <v>44722.735219907401</v>
      </c>
      <c r="E55" s="10">
        <v>44725.551365740699</v>
      </c>
      <c r="F55" s="13" t="s">
        <v>62</v>
      </c>
      <c r="G55" s="13" t="s">
        <v>8</v>
      </c>
    </row>
    <row r="56" spans="1:7" customFormat="1" x14ac:dyDescent="0.2">
      <c r="A56" s="1" t="s">
        <v>63</v>
      </c>
      <c r="B56" s="1" t="s">
        <v>12</v>
      </c>
      <c r="C56" s="36" t="s">
        <v>226</v>
      </c>
      <c r="D56" s="2">
        <v>44722.656099537002</v>
      </c>
      <c r="E56" s="2">
        <v>44727.415648148097</v>
      </c>
      <c r="F56" s="1" t="s">
        <v>63</v>
      </c>
      <c r="G56" s="1" t="s">
        <v>8</v>
      </c>
    </row>
    <row r="57" spans="1:7" customFormat="1" x14ac:dyDescent="0.2">
      <c r="A57" s="1" t="s">
        <v>64</v>
      </c>
      <c r="B57" s="1" t="s">
        <v>12</v>
      </c>
      <c r="C57" s="36" t="s">
        <v>226</v>
      </c>
      <c r="D57" s="2">
        <v>44721.632337962998</v>
      </c>
      <c r="E57" s="2">
        <v>44722.474479166704</v>
      </c>
      <c r="F57" s="1" t="s">
        <v>64</v>
      </c>
      <c r="G57" s="1" t="s">
        <v>8</v>
      </c>
    </row>
    <row r="58" spans="1:7" customFormat="1" x14ac:dyDescent="0.2">
      <c r="A58" s="1" t="s">
        <v>65</v>
      </c>
      <c r="B58" s="1" t="s">
        <v>12</v>
      </c>
      <c r="C58" s="36" t="s">
        <v>226</v>
      </c>
      <c r="D58" s="2">
        <v>44718.911736111098</v>
      </c>
      <c r="E58" s="2">
        <v>44719.521851851903</v>
      </c>
      <c r="F58" s="1" t="s">
        <v>65</v>
      </c>
      <c r="G58" s="1" t="s">
        <v>8</v>
      </c>
    </row>
    <row r="59" spans="1:7" x14ac:dyDescent="0.2">
      <c r="A59" s="13" t="s">
        <v>66</v>
      </c>
      <c r="B59" s="13" t="s">
        <v>7</v>
      </c>
      <c r="C59" s="36" t="s">
        <v>230</v>
      </c>
      <c r="D59" s="10">
        <v>44718.767928240697</v>
      </c>
      <c r="E59" s="10">
        <v>44727.410972222198</v>
      </c>
      <c r="F59" s="13" t="s">
        <v>66</v>
      </c>
      <c r="G59" s="13" t="s">
        <v>8</v>
      </c>
    </row>
    <row r="60" spans="1:7" x14ac:dyDescent="0.2">
      <c r="A60" s="13" t="s">
        <v>67</v>
      </c>
      <c r="B60" s="13" t="s">
        <v>7</v>
      </c>
      <c r="C60" s="36" t="s">
        <v>230</v>
      </c>
      <c r="D60" s="10">
        <v>44718.667071759301</v>
      </c>
      <c r="E60" s="10">
        <v>44727.405879629601</v>
      </c>
      <c r="F60" s="13" t="s">
        <v>67</v>
      </c>
      <c r="G60" s="13" t="s">
        <v>8</v>
      </c>
    </row>
    <row r="61" spans="1:7" x14ac:dyDescent="0.2">
      <c r="A61" s="13" t="s">
        <v>68</v>
      </c>
      <c r="B61" s="13" t="s">
        <v>7</v>
      </c>
      <c r="C61" s="36" t="s">
        <v>230</v>
      </c>
      <c r="D61" s="10">
        <v>44717.714513888903</v>
      </c>
      <c r="E61" s="10">
        <v>44726.583564814799</v>
      </c>
      <c r="F61" s="13" t="s">
        <v>68</v>
      </c>
      <c r="G61" s="13" t="s">
        <v>8</v>
      </c>
    </row>
    <row r="62" spans="1:7" x14ac:dyDescent="0.2">
      <c r="A62" s="13" t="s">
        <v>69</v>
      </c>
      <c r="B62" s="13" t="s">
        <v>7</v>
      </c>
      <c r="C62" s="36" t="s">
        <v>230</v>
      </c>
      <c r="D62" s="10">
        <v>44715.4633680556</v>
      </c>
      <c r="E62" s="10">
        <v>44726.568611111099</v>
      </c>
      <c r="F62" s="13" t="s">
        <v>69</v>
      </c>
      <c r="G62" s="13" t="s">
        <v>8</v>
      </c>
    </row>
    <row r="63" spans="1:7" customFormat="1" x14ac:dyDescent="0.2">
      <c r="A63" s="1" t="s">
        <v>70</v>
      </c>
      <c r="B63" s="1" t="s">
        <v>12</v>
      </c>
      <c r="C63" s="36" t="s">
        <v>226</v>
      </c>
      <c r="D63" s="2">
        <v>44714.406932870399</v>
      </c>
      <c r="E63" s="2">
        <v>44715.5074537037</v>
      </c>
      <c r="F63" s="1" t="s">
        <v>70</v>
      </c>
      <c r="G63" s="1" t="s">
        <v>8</v>
      </c>
    </row>
    <row r="64" spans="1:7" customFormat="1" x14ac:dyDescent="0.2">
      <c r="A64" s="1" t="s">
        <v>71</v>
      </c>
      <c r="B64" s="1" t="s">
        <v>12</v>
      </c>
      <c r="C64" s="36" t="s">
        <v>226</v>
      </c>
      <c r="D64" s="2">
        <v>44714.013287037</v>
      </c>
      <c r="E64" s="2">
        <v>44715.470787036997</v>
      </c>
      <c r="F64" s="1" t="s">
        <v>71</v>
      </c>
      <c r="G64" s="1" t="s">
        <v>8</v>
      </c>
    </row>
    <row r="65" spans="1:7" customFormat="1" x14ac:dyDescent="0.2">
      <c r="A65" s="1" t="s">
        <v>72</v>
      </c>
      <c r="B65" s="1" t="s">
        <v>12</v>
      </c>
      <c r="C65" s="36" t="s">
        <v>226</v>
      </c>
      <c r="D65" s="2">
        <v>44713.493483796301</v>
      </c>
      <c r="E65" s="2">
        <v>44713.583483796298</v>
      </c>
      <c r="F65" s="1" t="s">
        <v>72</v>
      </c>
      <c r="G65" s="1" t="s">
        <v>8</v>
      </c>
    </row>
    <row r="66" spans="1:7" customFormat="1" x14ac:dyDescent="0.2">
      <c r="A66" s="1" t="s">
        <v>73</v>
      </c>
      <c r="B66" s="1" t="s">
        <v>12</v>
      </c>
      <c r="C66" s="36" t="s">
        <v>226</v>
      </c>
      <c r="D66" s="2">
        <v>44711.549421296302</v>
      </c>
      <c r="E66" s="2">
        <v>44726.521574074097</v>
      </c>
      <c r="F66" s="1" t="s">
        <v>73</v>
      </c>
      <c r="G66" s="1" t="s">
        <v>8</v>
      </c>
    </row>
    <row r="67" spans="1:7" customFormat="1" x14ac:dyDescent="0.2">
      <c r="A67" s="1" t="s">
        <v>74</v>
      </c>
      <c r="B67" s="1" t="s">
        <v>12</v>
      </c>
      <c r="C67" s="36" t="s">
        <v>226</v>
      </c>
      <c r="D67" s="2">
        <v>44710.855983796297</v>
      </c>
      <c r="E67" s="2">
        <v>44711.516516203701</v>
      </c>
      <c r="F67" s="1" t="s">
        <v>74</v>
      </c>
      <c r="G67" s="1" t="s">
        <v>8</v>
      </c>
    </row>
    <row r="68" spans="1:7" x14ac:dyDescent="0.2">
      <c r="A68" s="13" t="s">
        <v>75</v>
      </c>
      <c r="B68" s="13" t="s">
        <v>7</v>
      </c>
      <c r="C68" s="36" t="s">
        <v>230</v>
      </c>
      <c r="D68" s="10">
        <v>44709.675706018497</v>
      </c>
      <c r="E68" s="10">
        <v>44711.5225347222</v>
      </c>
      <c r="F68" s="13" t="s">
        <v>75</v>
      </c>
      <c r="G68" s="13" t="s">
        <v>8</v>
      </c>
    </row>
    <row r="69" spans="1:7" customFormat="1" x14ac:dyDescent="0.2">
      <c r="A69" s="1" t="s">
        <v>76</v>
      </c>
      <c r="B69" s="1" t="s">
        <v>12</v>
      </c>
      <c r="C69" s="36" t="s">
        <v>226</v>
      </c>
      <c r="D69" s="2">
        <v>44708.741990740702</v>
      </c>
      <c r="E69" s="2">
        <v>44711.478668981501</v>
      </c>
      <c r="F69" s="1" t="s">
        <v>76</v>
      </c>
      <c r="G69" s="1" t="s">
        <v>8</v>
      </c>
    </row>
    <row r="70" spans="1:7" customFormat="1" x14ac:dyDescent="0.2">
      <c r="A70" s="1" t="s">
        <v>77</v>
      </c>
      <c r="B70" s="1" t="s">
        <v>12</v>
      </c>
      <c r="C70" s="36" t="s">
        <v>226</v>
      </c>
      <c r="D70" s="2">
        <v>44707.875428240703</v>
      </c>
      <c r="E70" s="2">
        <v>44708.3688078704</v>
      </c>
      <c r="F70" s="1" t="s">
        <v>77</v>
      </c>
      <c r="G70" s="1" t="s">
        <v>8</v>
      </c>
    </row>
    <row r="71" spans="1:7" customFormat="1" x14ac:dyDescent="0.2">
      <c r="A71" s="1" t="s">
        <v>78</v>
      </c>
      <c r="B71" s="1" t="s">
        <v>12</v>
      </c>
      <c r="C71" s="36" t="s">
        <v>226</v>
      </c>
      <c r="D71" s="2">
        <v>44707.875381944403</v>
      </c>
      <c r="E71" s="2">
        <v>44708.3669212963</v>
      </c>
      <c r="F71" s="1" t="s">
        <v>78</v>
      </c>
      <c r="G71" s="1" t="s">
        <v>8</v>
      </c>
    </row>
    <row r="72" spans="1:7" x14ac:dyDescent="0.2">
      <c r="A72" s="13" t="s">
        <v>79</v>
      </c>
      <c r="B72" s="13" t="s">
        <v>7</v>
      </c>
      <c r="C72" s="36" t="s">
        <v>230</v>
      </c>
      <c r="D72" s="10">
        <v>44706.619826388902</v>
      </c>
      <c r="E72" s="10">
        <v>44712.431712963</v>
      </c>
      <c r="F72" s="13" t="s">
        <v>79</v>
      </c>
      <c r="G72" s="13" t="s">
        <v>8</v>
      </c>
    </row>
    <row r="73" spans="1:7" customFormat="1" x14ac:dyDescent="0.2">
      <c r="A73" s="1" t="s">
        <v>80</v>
      </c>
      <c r="B73" s="1" t="s">
        <v>12</v>
      </c>
      <c r="C73" s="36" t="s">
        <v>226</v>
      </c>
      <c r="D73" s="2">
        <v>44706.444803240702</v>
      </c>
      <c r="E73" s="2">
        <v>44707.4926388889</v>
      </c>
      <c r="F73" s="1" t="s">
        <v>80</v>
      </c>
      <c r="G73" s="1" t="s">
        <v>8</v>
      </c>
    </row>
    <row r="74" spans="1:7" customFormat="1" x14ac:dyDescent="0.2">
      <c r="A74" s="1" t="s">
        <v>81</v>
      </c>
      <c r="B74" s="1" t="s">
        <v>12</v>
      </c>
      <c r="C74" s="36" t="s">
        <v>226</v>
      </c>
      <c r="D74" s="2">
        <v>44705.410671296297</v>
      </c>
      <c r="E74" s="2">
        <v>44705.503090277802</v>
      </c>
      <c r="F74" s="1" t="s">
        <v>81</v>
      </c>
      <c r="G74" s="1" t="s">
        <v>8</v>
      </c>
    </row>
    <row r="75" spans="1:7" customFormat="1" x14ac:dyDescent="0.2">
      <c r="A75" s="1" t="s">
        <v>82</v>
      </c>
      <c r="B75" s="1" t="s">
        <v>12</v>
      </c>
      <c r="C75" s="36" t="s">
        <v>226</v>
      </c>
      <c r="D75" s="2">
        <v>44704.705289351798</v>
      </c>
      <c r="E75" s="2">
        <v>44704.729652777802</v>
      </c>
      <c r="F75" s="1" t="s">
        <v>82</v>
      </c>
      <c r="G75" s="1" t="s">
        <v>8</v>
      </c>
    </row>
    <row r="76" spans="1:7" x14ac:dyDescent="0.2">
      <c r="A76" s="13" t="s">
        <v>83</v>
      </c>
      <c r="B76" s="13" t="s">
        <v>7</v>
      </c>
      <c r="C76" s="36" t="s">
        <v>228</v>
      </c>
      <c r="D76" s="10">
        <v>44704.542893518497</v>
      </c>
      <c r="E76" s="10">
        <v>44704.703379629602</v>
      </c>
      <c r="F76" s="13" t="s">
        <v>83</v>
      </c>
      <c r="G76" s="13" t="s">
        <v>8</v>
      </c>
    </row>
    <row r="77" spans="1:7" customFormat="1" x14ac:dyDescent="0.2">
      <c r="A77" s="1" t="s">
        <v>84</v>
      </c>
      <c r="B77" s="1" t="s">
        <v>12</v>
      </c>
      <c r="C77" s="36" t="s">
        <v>226</v>
      </c>
      <c r="D77" s="2">
        <v>44704.382476851897</v>
      </c>
      <c r="E77" s="2">
        <v>44704.441446759301</v>
      </c>
      <c r="F77" s="1" t="s">
        <v>84</v>
      </c>
      <c r="G77" s="1" t="s">
        <v>8</v>
      </c>
    </row>
    <row r="78" spans="1:7" customFormat="1" x14ac:dyDescent="0.2">
      <c r="A78" s="1" t="s">
        <v>85</v>
      </c>
      <c r="B78" s="1" t="s">
        <v>12</v>
      </c>
      <c r="C78" s="36" t="s">
        <v>226</v>
      </c>
      <c r="D78" s="2">
        <v>44704.363831018498</v>
      </c>
      <c r="E78" s="2">
        <v>44704.435196759303</v>
      </c>
      <c r="F78" s="1" t="s">
        <v>85</v>
      </c>
      <c r="G78" s="1" t="s">
        <v>8</v>
      </c>
    </row>
    <row r="79" spans="1:7" customFormat="1" x14ac:dyDescent="0.2">
      <c r="A79" s="1" t="s">
        <v>86</v>
      </c>
      <c r="B79" s="1" t="s">
        <v>12</v>
      </c>
      <c r="C79" s="36" t="s">
        <v>226</v>
      </c>
      <c r="D79" s="2">
        <v>44703.656504629602</v>
      </c>
      <c r="E79" s="2">
        <v>44704.432511574101</v>
      </c>
      <c r="F79" s="1" t="s">
        <v>86</v>
      </c>
      <c r="G79" s="1" t="s">
        <v>8</v>
      </c>
    </row>
    <row r="80" spans="1:7" x14ac:dyDescent="0.2">
      <c r="A80" s="13" t="s">
        <v>87</v>
      </c>
      <c r="B80" s="13" t="s">
        <v>7</v>
      </c>
      <c r="C80" s="36" t="s">
        <v>230</v>
      </c>
      <c r="D80" s="10">
        <v>44701.501435185201</v>
      </c>
      <c r="E80" s="10">
        <v>44708.656724537002</v>
      </c>
      <c r="F80" s="13" t="s">
        <v>87</v>
      </c>
      <c r="G80" s="13" t="s">
        <v>8</v>
      </c>
    </row>
    <row r="81" spans="1:7" x14ac:dyDescent="0.2">
      <c r="A81" s="13" t="s">
        <v>88</v>
      </c>
      <c r="B81" s="13" t="s">
        <v>7</v>
      </c>
      <c r="C81" s="36" t="s">
        <v>230</v>
      </c>
      <c r="D81" s="10">
        <v>44700.804965277799</v>
      </c>
      <c r="E81" s="10">
        <v>44704.701840277798</v>
      </c>
      <c r="F81" s="13" t="s">
        <v>88</v>
      </c>
      <c r="G81" s="13" t="s">
        <v>8</v>
      </c>
    </row>
    <row r="82" spans="1:7" customFormat="1" x14ac:dyDescent="0.2">
      <c r="A82" s="1" t="s">
        <v>89</v>
      </c>
      <c r="B82" s="1" t="s">
        <v>12</v>
      </c>
      <c r="C82" s="36" t="s">
        <v>226</v>
      </c>
      <c r="D82" s="2">
        <v>44700.575717592597</v>
      </c>
      <c r="E82" s="2">
        <v>44704.387708333299</v>
      </c>
      <c r="F82" s="1" t="s">
        <v>89</v>
      </c>
      <c r="G82" s="1" t="s">
        <v>8</v>
      </c>
    </row>
    <row r="83" spans="1:7" customFormat="1" x14ac:dyDescent="0.2">
      <c r="A83" s="1" t="s">
        <v>90</v>
      </c>
      <c r="B83" s="1" t="s">
        <v>12</v>
      </c>
      <c r="C83" s="36" t="s">
        <v>226</v>
      </c>
      <c r="D83" s="2">
        <v>44698.424444444398</v>
      </c>
      <c r="E83" s="2">
        <v>44699.509976851798</v>
      </c>
      <c r="F83" s="1" t="s">
        <v>90</v>
      </c>
      <c r="G83" s="1" t="s">
        <v>8</v>
      </c>
    </row>
    <row r="84" spans="1:7" customFormat="1" x14ac:dyDescent="0.2">
      <c r="A84" s="1" t="s">
        <v>91</v>
      </c>
      <c r="B84" s="1" t="s">
        <v>12</v>
      </c>
      <c r="C84" s="36" t="s">
        <v>226</v>
      </c>
      <c r="D84" s="2">
        <v>44698.4007291667</v>
      </c>
      <c r="E84" s="2">
        <v>44699.504212963002</v>
      </c>
      <c r="F84" s="1" t="s">
        <v>91</v>
      </c>
      <c r="G84" s="1" t="s">
        <v>8</v>
      </c>
    </row>
    <row r="85" spans="1:7" customFormat="1" x14ac:dyDescent="0.2">
      <c r="A85" s="1" t="s">
        <v>92</v>
      </c>
      <c r="B85" s="1" t="s">
        <v>12</v>
      </c>
      <c r="C85" s="36" t="s">
        <v>226</v>
      </c>
      <c r="D85" s="2">
        <v>44697.837361111102</v>
      </c>
      <c r="E85" s="2">
        <v>44699.501226851899</v>
      </c>
      <c r="F85" s="1" t="s">
        <v>92</v>
      </c>
      <c r="G85" s="1" t="s">
        <v>8</v>
      </c>
    </row>
    <row r="86" spans="1:7" customFormat="1" x14ac:dyDescent="0.2">
      <c r="A86" s="1" t="s">
        <v>93</v>
      </c>
      <c r="B86" s="1" t="s">
        <v>12</v>
      </c>
      <c r="C86" s="36" t="s">
        <v>226</v>
      </c>
      <c r="D86" s="2">
        <v>44697.410891203697</v>
      </c>
      <c r="E86" s="2">
        <v>44697.478703703702</v>
      </c>
      <c r="F86" s="1" t="s">
        <v>93</v>
      </c>
      <c r="G86" s="1" t="s">
        <v>8</v>
      </c>
    </row>
    <row r="87" spans="1:7" customFormat="1" x14ac:dyDescent="0.2">
      <c r="A87" s="1" t="s">
        <v>94</v>
      </c>
      <c r="B87" s="1" t="s">
        <v>12</v>
      </c>
      <c r="C87" s="36" t="s">
        <v>226</v>
      </c>
      <c r="D87" s="2">
        <v>44694.890138888899</v>
      </c>
      <c r="E87" s="2">
        <v>44697.394178240698</v>
      </c>
      <c r="F87" s="1" t="s">
        <v>94</v>
      </c>
      <c r="G87" s="1" t="s">
        <v>8</v>
      </c>
    </row>
    <row r="88" spans="1:7" x14ac:dyDescent="0.2">
      <c r="A88" s="13" t="s">
        <v>95</v>
      </c>
      <c r="B88" s="13" t="s">
        <v>7</v>
      </c>
      <c r="C88" s="36" t="s">
        <v>230</v>
      </c>
      <c r="D88" s="10">
        <v>44694.407627314802</v>
      </c>
      <c r="E88" s="10">
        <v>44704.684351851902</v>
      </c>
      <c r="F88" s="13" t="s">
        <v>95</v>
      </c>
      <c r="G88" s="13" t="s">
        <v>8</v>
      </c>
    </row>
    <row r="89" spans="1:7" x14ac:dyDescent="0.2">
      <c r="A89" s="13" t="s">
        <v>96</v>
      </c>
      <c r="B89" s="13" t="s">
        <v>7</v>
      </c>
      <c r="C89" s="36" t="s">
        <v>230</v>
      </c>
      <c r="D89" s="10">
        <v>44693.7733912037</v>
      </c>
      <c r="E89" s="10">
        <v>44708.449155092603</v>
      </c>
      <c r="F89" s="13" t="s">
        <v>96</v>
      </c>
      <c r="G89" s="13" t="s">
        <v>8</v>
      </c>
    </row>
    <row r="90" spans="1:7" customFormat="1" x14ac:dyDescent="0.2">
      <c r="A90" s="1" t="s">
        <v>97</v>
      </c>
      <c r="B90" s="1" t="s">
        <v>12</v>
      </c>
      <c r="C90" s="36" t="s">
        <v>226</v>
      </c>
      <c r="D90" s="2">
        <v>44692.777638888903</v>
      </c>
      <c r="E90" s="2">
        <v>44693.419085648202</v>
      </c>
      <c r="F90" s="1" t="s">
        <v>97</v>
      </c>
      <c r="G90" s="1" t="s">
        <v>8</v>
      </c>
    </row>
    <row r="91" spans="1:7" customFormat="1" x14ac:dyDescent="0.2">
      <c r="A91" s="1" t="s">
        <v>98</v>
      </c>
      <c r="B91" s="1" t="s">
        <v>12</v>
      </c>
      <c r="C91" s="36" t="s">
        <v>226</v>
      </c>
      <c r="D91" s="2">
        <v>44692.777615740699</v>
      </c>
      <c r="E91" s="2">
        <v>44693.417847222197</v>
      </c>
      <c r="F91" s="1" t="s">
        <v>98</v>
      </c>
      <c r="G91" s="1" t="s">
        <v>8</v>
      </c>
    </row>
    <row r="92" spans="1:7" customFormat="1" x14ac:dyDescent="0.2">
      <c r="A92" s="1" t="s">
        <v>99</v>
      </c>
      <c r="B92" s="1" t="s">
        <v>12</v>
      </c>
      <c r="C92" s="36" t="s">
        <v>226</v>
      </c>
      <c r="D92" s="2">
        <v>44691.655671296299</v>
      </c>
      <c r="E92" s="2">
        <v>44692.450902777797</v>
      </c>
      <c r="F92" s="1" t="s">
        <v>99</v>
      </c>
      <c r="G92" s="1" t="s">
        <v>8</v>
      </c>
    </row>
    <row r="93" spans="1:7" customFormat="1" x14ac:dyDescent="0.2">
      <c r="A93" s="1" t="s">
        <v>100</v>
      </c>
      <c r="B93" s="1" t="s">
        <v>12</v>
      </c>
      <c r="C93" s="36" t="s">
        <v>226</v>
      </c>
      <c r="D93" s="2">
        <v>44691.655648148102</v>
      </c>
      <c r="E93" s="2">
        <v>44692.449189814797</v>
      </c>
      <c r="F93" s="1" t="s">
        <v>100</v>
      </c>
      <c r="G93" s="1" t="s">
        <v>8</v>
      </c>
    </row>
    <row r="94" spans="1:7" x14ac:dyDescent="0.2">
      <c r="A94" s="13" t="s">
        <v>101</v>
      </c>
      <c r="B94" s="13" t="s">
        <v>7</v>
      </c>
      <c r="C94" s="36" t="s">
        <v>230</v>
      </c>
      <c r="D94" s="10">
        <v>44687.476099537002</v>
      </c>
      <c r="E94" s="10">
        <v>44693.604606481502</v>
      </c>
      <c r="F94" s="13" t="s">
        <v>101</v>
      </c>
      <c r="G94" s="13" t="s">
        <v>8</v>
      </c>
    </row>
    <row r="95" spans="1:7" customFormat="1" x14ac:dyDescent="0.2">
      <c r="A95" s="1" t="s">
        <v>102</v>
      </c>
      <c r="B95" s="1" t="s">
        <v>12</v>
      </c>
      <c r="C95" s="36" t="s">
        <v>226</v>
      </c>
      <c r="D95" s="2">
        <v>44687.434988425899</v>
      </c>
      <c r="E95" s="2">
        <v>44690.506562499999</v>
      </c>
      <c r="F95" s="1" t="s">
        <v>102</v>
      </c>
      <c r="G95" s="1" t="s">
        <v>8</v>
      </c>
    </row>
    <row r="96" spans="1:7" customFormat="1" x14ac:dyDescent="0.2">
      <c r="A96" s="1" t="s">
        <v>103</v>
      </c>
      <c r="B96" s="1" t="s">
        <v>12</v>
      </c>
      <c r="C96" s="36" t="s">
        <v>226</v>
      </c>
      <c r="D96" s="2">
        <v>44687.431516203702</v>
      </c>
      <c r="E96" s="2">
        <v>44690.505659722199</v>
      </c>
      <c r="F96" s="1" t="s">
        <v>103</v>
      </c>
      <c r="G96" s="1" t="s">
        <v>8</v>
      </c>
    </row>
    <row r="97" spans="1:7" x14ac:dyDescent="0.2">
      <c r="A97" s="13" t="s">
        <v>104</v>
      </c>
      <c r="B97" s="13" t="s">
        <v>7</v>
      </c>
      <c r="C97" s="36" t="s">
        <v>230</v>
      </c>
      <c r="D97" s="10">
        <v>44686.913171296299</v>
      </c>
      <c r="E97" s="10">
        <v>44693.604386574101</v>
      </c>
      <c r="F97" s="13" t="s">
        <v>104</v>
      </c>
      <c r="G97" s="13" t="s">
        <v>8</v>
      </c>
    </row>
    <row r="98" spans="1:7" x14ac:dyDescent="0.2">
      <c r="A98" s="13" t="s">
        <v>105</v>
      </c>
      <c r="B98" s="13" t="s">
        <v>7</v>
      </c>
      <c r="C98" s="36" t="s">
        <v>230</v>
      </c>
      <c r="D98" s="10">
        <v>44685.631539351903</v>
      </c>
      <c r="E98" s="10">
        <v>44687.742696759298</v>
      </c>
      <c r="F98" s="13" t="s">
        <v>105</v>
      </c>
      <c r="G98" s="13" t="s">
        <v>8</v>
      </c>
    </row>
    <row r="99" spans="1:7" customFormat="1" x14ac:dyDescent="0.2">
      <c r="A99" s="1" t="s">
        <v>106</v>
      </c>
      <c r="B99" s="1" t="s">
        <v>12</v>
      </c>
      <c r="C99" s="36" t="s">
        <v>226</v>
      </c>
      <c r="D99" s="2">
        <v>44685.490601851903</v>
      </c>
      <c r="E99" s="2">
        <v>44686.391597222202</v>
      </c>
      <c r="F99" s="1" t="s">
        <v>106</v>
      </c>
      <c r="G99" s="1" t="s">
        <v>8</v>
      </c>
    </row>
    <row r="100" spans="1:7" x14ac:dyDescent="0.2">
      <c r="A100" s="13" t="s">
        <v>107</v>
      </c>
      <c r="B100" s="13" t="s">
        <v>7</v>
      </c>
      <c r="C100" s="36" t="s">
        <v>230</v>
      </c>
      <c r="D100" s="10">
        <v>44684.030358796299</v>
      </c>
      <c r="E100" s="10">
        <v>44684.468553240702</v>
      </c>
      <c r="F100" s="13" t="s">
        <v>107</v>
      </c>
      <c r="G100" s="13" t="s">
        <v>8</v>
      </c>
    </row>
    <row r="101" spans="1:7" x14ac:dyDescent="0.2">
      <c r="A101" s="13" t="s">
        <v>108</v>
      </c>
      <c r="B101" s="13" t="s">
        <v>7</v>
      </c>
      <c r="C101" s="36" t="s">
        <v>230</v>
      </c>
      <c r="D101" s="10">
        <v>44683.853125000001</v>
      </c>
      <c r="E101" s="10">
        <v>44685.729363425897</v>
      </c>
      <c r="F101" s="13" t="s">
        <v>108</v>
      </c>
      <c r="G101" s="13" t="s">
        <v>8</v>
      </c>
    </row>
    <row r="102" spans="1:7" customFormat="1" x14ac:dyDescent="0.2">
      <c r="A102" s="1" t="s">
        <v>109</v>
      </c>
      <c r="B102" s="1" t="s">
        <v>12</v>
      </c>
      <c r="C102" s="36" t="s">
        <v>226</v>
      </c>
      <c r="D102" s="2">
        <v>44672.992349537002</v>
      </c>
      <c r="E102" s="2">
        <v>44676.464444444398</v>
      </c>
      <c r="F102" s="1" t="s">
        <v>109</v>
      </c>
      <c r="G102" s="1" t="s">
        <v>8</v>
      </c>
    </row>
    <row r="103" spans="1:7" x14ac:dyDescent="0.2">
      <c r="A103" s="13" t="s">
        <v>110</v>
      </c>
      <c r="B103" s="13" t="s">
        <v>7</v>
      </c>
      <c r="C103" s="36" t="s">
        <v>230</v>
      </c>
      <c r="D103" s="10">
        <v>44672.742465277799</v>
      </c>
      <c r="E103" s="10">
        <v>44676.531226851897</v>
      </c>
      <c r="F103" s="13" t="s">
        <v>110</v>
      </c>
      <c r="G103" s="13" t="s">
        <v>8</v>
      </c>
    </row>
    <row r="104" spans="1:7" x14ac:dyDescent="0.2">
      <c r="A104" s="13" t="s">
        <v>111</v>
      </c>
      <c r="B104" s="13" t="s">
        <v>7</v>
      </c>
      <c r="C104" s="36" t="s">
        <v>230</v>
      </c>
      <c r="D104" s="10">
        <v>44672.722280092603</v>
      </c>
      <c r="E104" s="10">
        <v>44676.4929976852</v>
      </c>
      <c r="F104" s="13" t="s">
        <v>111</v>
      </c>
      <c r="G104" s="13" t="s">
        <v>8</v>
      </c>
    </row>
    <row r="105" spans="1:7" customFormat="1" x14ac:dyDescent="0.2">
      <c r="A105" s="1" t="s">
        <v>112</v>
      </c>
      <c r="B105" s="1" t="s">
        <v>12</v>
      </c>
      <c r="C105" s="36" t="s">
        <v>226</v>
      </c>
      <c r="D105" s="2">
        <v>44672.645833333299</v>
      </c>
      <c r="E105" s="2">
        <v>44676.467418981498</v>
      </c>
      <c r="F105" s="1" t="s">
        <v>112</v>
      </c>
      <c r="G105" s="1" t="s">
        <v>8</v>
      </c>
    </row>
    <row r="106" spans="1:7" customFormat="1" x14ac:dyDescent="0.2">
      <c r="A106" s="1" t="s">
        <v>113</v>
      </c>
      <c r="B106" s="1" t="s">
        <v>12</v>
      </c>
      <c r="C106" s="36" t="s">
        <v>226</v>
      </c>
      <c r="D106" s="2">
        <v>44664.744270833296</v>
      </c>
      <c r="E106" s="2">
        <v>44665.730717592603</v>
      </c>
      <c r="F106" s="1" t="s">
        <v>113</v>
      </c>
      <c r="G106" s="1" t="s">
        <v>8</v>
      </c>
    </row>
    <row r="107" spans="1:7" customFormat="1" x14ac:dyDescent="0.2">
      <c r="A107" s="1" t="s">
        <v>114</v>
      </c>
      <c r="B107" s="1" t="s">
        <v>12</v>
      </c>
      <c r="C107" s="36" t="s">
        <v>226</v>
      </c>
      <c r="D107" s="2">
        <v>44664.696597222202</v>
      </c>
      <c r="E107" s="2">
        <v>44669.479016203702</v>
      </c>
      <c r="F107" s="1" t="s">
        <v>114</v>
      </c>
      <c r="G107" s="1" t="s">
        <v>8</v>
      </c>
    </row>
    <row r="108" spans="1:7" customFormat="1" x14ac:dyDescent="0.2">
      <c r="A108" s="1" t="s">
        <v>115</v>
      </c>
      <c r="B108" s="1" t="s">
        <v>12</v>
      </c>
      <c r="C108" s="36" t="s">
        <v>226</v>
      </c>
      <c r="D108" s="2">
        <v>44664.657800925903</v>
      </c>
      <c r="E108" s="2">
        <v>44665.729039351798</v>
      </c>
      <c r="F108" s="1" t="s">
        <v>115</v>
      </c>
      <c r="G108" s="1" t="s">
        <v>8</v>
      </c>
    </row>
    <row r="109" spans="1:7" x14ac:dyDescent="0.2">
      <c r="A109" s="13" t="s">
        <v>116</v>
      </c>
      <c r="B109" s="13" t="s">
        <v>7</v>
      </c>
      <c r="C109" s="36" t="s">
        <v>230</v>
      </c>
      <c r="D109" s="10">
        <v>44663.586736111101</v>
      </c>
      <c r="E109" s="10">
        <v>44664.6623958333</v>
      </c>
      <c r="F109" s="13" t="s">
        <v>116</v>
      </c>
      <c r="G109" s="13" t="s">
        <v>8</v>
      </c>
    </row>
    <row r="110" spans="1:7" customFormat="1" x14ac:dyDescent="0.2">
      <c r="A110" s="1" t="s">
        <v>117</v>
      </c>
      <c r="B110" s="1" t="s">
        <v>12</v>
      </c>
      <c r="C110" s="36" t="s">
        <v>226</v>
      </c>
      <c r="D110" s="2">
        <v>44662.7726273148</v>
      </c>
      <c r="E110" s="2">
        <v>44662.7477083333</v>
      </c>
      <c r="F110" s="1" t="s">
        <v>117</v>
      </c>
      <c r="G110" s="1" t="s">
        <v>8</v>
      </c>
    </row>
    <row r="111" spans="1:7" x14ac:dyDescent="0.2">
      <c r="A111" s="13" t="s">
        <v>118</v>
      </c>
      <c r="B111" s="13" t="s">
        <v>7</v>
      </c>
      <c r="C111" s="36" t="s">
        <v>230</v>
      </c>
      <c r="D111" s="10">
        <v>44662.421261574098</v>
      </c>
      <c r="E111" s="10">
        <v>44662.735219907401</v>
      </c>
      <c r="F111" s="13" t="s">
        <v>118</v>
      </c>
      <c r="G111" s="13" t="s">
        <v>8</v>
      </c>
    </row>
    <row r="112" spans="1:7" customFormat="1" x14ac:dyDescent="0.2">
      <c r="A112" s="1" t="s">
        <v>119</v>
      </c>
      <c r="B112" s="1" t="s">
        <v>12</v>
      </c>
      <c r="C112" s="36" t="s">
        <v>226</v>
      </c>
      <c r="D112" s="2">
        <v>44659.868773148097</v>
      </c>
      <c r="E112" s="2">
        <v>44662.664027777799</v>
      </c>
      <c r="F112" s="1" t="s">
        <v>119</v>
      </c>
      <c r="G112" s="1" t="s">
        <v>8</v>
      </c>
    </row>
    <row r="113" spans="1:7" customFormat="1" x14ac:dyDescent="0.2">
      <c r="A113" s="1" t="s">
        <v>120</v>
      </c>
      <c r="B113" s="1" t="s">
        <v>12</v>
      </c>
      <c r="C113" s="36" t="s">
        <v>226</v>
      </c>
      <c r="D113" s="2">
        <v>44659.732372685197</v>
      </c>
      <c r="E113" s="2">
        <v>44662.479965277802</v>
      </c>
      <c r="F113" s="1" t="s">
        <v>120</v>
      </c>
      <c r="G113" s="1" t="s">
        <v>8</v>
      </c>
    </row>
    <row r="114" spans="1:7" customFormat="1" x14ac:dyDescent="0.2">
      <c r="A114" s="1" t="s">
        <v>121</v>
      </c>
      <c r="B114" s="1" t="s">
        <v>12</v>
      </c>
      <c r="C114" s="36" t="s">
        <v>226</v>
      </c>
      <c r="D114" s="2">
        <v>44659.5156712963</v>
      </c>
      <c r="E114" s="2">
        <v>44662.4746759259</v>
      </c>
      <c r="F114" s="1" t="s">
        <v>121</v>
      </c>
      <c r="G114" s="1" t="s">
        <v>8</v>
      </c>
    </row>
    <row r="115" spans="1:7" customFormat="1" x14ac:dyDescent="0.2">
      <c r="A115" s="1" t="s">
        <v>122</v>
      </c>
      <c r="B115" s="1" t="s">
        <v>12</v>
      </c>
      <c r="C115" s="36" t="s">
        <v>226</v>
      </c>
      <c r="D115" s="2">
        <v>44659.4930439815</v>
      </c>
      <c r="E115" s="2">
        <v>44662.511643518497</v>
      </c>
      <c r="F115" s="1" t="s">
        <v>122</v>
      </c>
      <c r="G115" s="1" t="s">
        <v>8</v>
      </c>
    </row>
    <row r="116" spans="1:7" customFormat="1" x14ac:dyDescent="0.2">
      <c r="A116" s="1" t="s">
        <v>123</v>
      </c>
      <c r="B116" s="1" t="s">
        <v>12</v>
      </c>
      <c r="C116" s="36" t="s">
        <v>226</v>
      </c>
      <c r="D116" s="2">
        <v>44658.511527777802</v>
      </c>
      <c r="E116" s="2">
        <v>44659.582870370403</v>
      </c>
      <c r="F116" s="1" t="s">
        <v>123</v>
      </c>
      <c r="G116" s="1" t="s">
        <v>8</v>
      </c>
    </row>
    <row r="117" spans="1:7" customFormat="1" x14ac:dyDescent="0.2">
      <c r="A117" s="1" t="s">
        <v>124</v>
      </c>
      <c r="B117" s="1" t="s">
        <v>12</v>
      </c>
      <c r="C117" s="36" t="s">
        <v>226</v>
      </c>
      <c r="D117" s="2">
        <v>44657.589166666701</v>
      </c>
      <c r="E117" s="2">
        <v>44659.663356481498</v>
      </c>
      <c r="F117" s="1" t="s">
        <v>124</v>
      </c>
      <c r="G117" s="1" t="s">
        <v>8</v>
      </c>
    </row>
    <row r="118" spans="1:7" customFormat="1" x14ac:dyDescent="0.2">
      <c r="A118" s="1" t="s">
        <v>125</v>
      </c>
      <c r="B118" s="1" t="s">
        <v>12</v>
      </c>
      <c r="C118" s="36" t="s">
        <v>226</v>
      </c>
      <c r="D118" s="2">
        <v>44656.734814814801</v>
      </c>
      <c r="E118" s="2">
        <v>44657.535868055602</v>
      </c>
      <c r="F118" s="1" t="s">
        <v>125</v>
      </c>
      <c r="G118" s="1" t="s">
        <v>8</v>
      </c>
    </row>
    <row r="119" spans="1:7" customFormat="1" x14ac:dyDescent="0.2">
      <c r="A119" s="1" t="s">
        <v>126</v>
      </c>
      <c r="B119" s="1" t="s">
        <v>12</v>
      </c>
      <c r="C119" s="36" t="s">
        <v>226</v>
      </c>
      <c r="D119" s="2">
        <v>44656.696666666699</v>
      </c>
      <c r="E119" s="2">
        <v>44657.531724537002</v>
      </c>
      <c r="F119" s="1" t="s">
        <v>126</v>
      </c>
      <c r="G119" s="1" t="s">
        <v>8</v>
      </c>
    </row>
    <row r="120" spans="1:7" customFormat="1" x14ac:dyDescent="0.2">
      <c r="A120" s="1" t="s">
        <v>127</v>
      </c>
      <c r="B120" s="1" t="s">
        <v>12</v>
      </c>
      <c r="C120" s="36" t="s">
        <v>226</v>
      </c>
      <c r="D120" s="2">
        <v>44656.679131944402</v>
      </c>
      <c r="E120" s="2">
        <v>44657.530729166698</v>
      </c>
      <c r="F120" s="1" t="s">
        <v>127</v>
      </c>
      <c r="G120" s="1" t="s">
        <v>8</v>
      </c>
    </row>
    <row r="121" spans="1:7" customFormat="1" x14ac:dyDescent="0.2">
      <c r="A121" s="1" t="s">
        <v>128</v>
      </c>
      <c r="B121" s="1" t="s">
        <v>12</v>
      </c>
      <c r="C121" s="36" t="s">
        <v>226</v>
      </c>
      <c r="D121" s="2">
        <v>44656.643668981502</v>
      </c>
      <c r="E121" s="2">
        <v>44659.556863425903</v>
      </c>
      <c r="F121" s="1" t="s">
        <v>128</v>
      </c>
      <c r="G121" s="1" t="s">
        <v>8</v>
      </c>
    </row>
    <row r="122" spans="1:7" customFormat="1" x14ac:dyDescent="0.2">
      <c r="A122" s="1" t="s">
        <v>129</v>
      </c>
      <c r="B122" s="1" t="s">
        <v>12</v>
      </c>
      <c r="C122" s="36" t="s">
        <v>226</v>
      </c>
      <c r="D122" s="2">
        <v>44655.947951388902</v>
      </c>
      <c r="E122" s="2">
        <v>44657.730104166701</v>
      </c>
      <c r="F122" s="1" t="s">
        <v>129</v>
      </c>
      <c r="G122" s="1" t="s">
        <v>8</v>
      </c>
    </row>
    <row r="123" spans="1:7" customFormat="1" x14ac:dyDescent="0.2">
      <c r="A123" s="1" t="s">
        <v>130</v>
      </c>
      <c r="B123" s="1" t="s">
        <v>12</v>
      </c>
      <c r="C123" s="36" t="s">
        <v>226</v>
      </c>
      <c r="D123" s="2">
        <v>44655.554930555598</v>
      </c>
      <c r="E123" s="2">
        <v>44655.704317129603</v>
      </c>
      <c r="F123" s="1" t="s">
        <v>130</v>
      </c>
      <c r="G123" s="1" t="s">
        <v>8</v>
      </c>
    </row>
    <row r="124" spans="1:7" customFormat="1" x14ac:dyDescent="0.2">
      <c r="A124" s="1" t="s">
        <v>131</v>
      </c>
      <c r="B124" s="1" t="s">
        <v>12</v>
      </c>
      <c r="C124" s="36" t="s">
        <v>226</v>
      </c>
      <c r="D124" s="2">
        <v>44653.659456018497</v>
      </c>
      <c r="E124" s="2">
        <v>44655.466481481497</v>
      </c>
      <c r="F124" s="1" t="s">
        <v>131</v>
      </c>
      <c r="G124" s="1" t="s">
        <v>8</v>
      </c>
    </row>
    <row r="125" spans="1:7" customFormat="1" x14ac:dyDescent="0.2">
      <c r="A125" s="1" t="s">
        <v>132</v>
      </c>
      <c r="B125" s="1" t="s">
        <v>12</v>
      </c>
      <c r="C125" s="36" t="s">
        <v>226</v>
      </c>
      <c r="D125" s="2">
        <v>44653.619687500002</v>
      </c>
      <c r="E125" s="2">
        <v>44655.550914351901</v>
      </c>
      <c r="F125" s="1" t="s">
        <v>132</v>
      </c>
      <c r="G125" s="1" t="s">
        <v>8</v>
      </c>
    </row>
    <row r="126" spans="1:7" customFormat="1" x14ac:dyDescent="0.2">
      <c r="A126" s="1" t="s">
        <v>133</v>
      </c>
      <c r="B126" s="1" t="s">
        <v>12</v>
      </c>
      <c r="C126" s="36" t="s">
        <v>226</v>
      </c>
      <c r="D126" s="2">
        <v>44652.560555555603</v>
      </c>
      <c r="E126" s="2">
        <v>44655.4525810185</v>
      </c>
      <c r="F126" s="1" t="s">
        <v>133</v>
      </c>
      <c r="G126" s="1" t="s">
        <v>8</v>
      </c>
    </row>
    <row r="127" spans="1:7" customFormat="1" x14ac:dyDescent="0.2">
      <c r="A127" s="1" t="s">
        <v>134</v>
      </c>
      <c r="B127" s="1" t="s">
        <v>12</v>
      </c>
      <c r="C127" s="36" t="s">
        <v>226</v>
      </c>
      <c r="D127" s="2">
        <v>44651.841145833299</v>
      </c>
      <c r="E127" s="2">
        <v>44652.439016203702</v>
      </c>
      <c r="F127" s="1" t="s">
        <v>134</v>
      </c>
      <c r="G127" s="1" t="s">
        <v>8</v>
      </c>
    </row>
    <row r="128" spans="1:7" customFormat="1" x14ac:dyDescent="0.2">
      <c r="A128" s="1" t="s">
        <v>135</v>
      </c>
      <c r="B128" s="1" t="s">
        <v>12</v>
      </c>
      <c r="C128" s="36" t="s">
        <v>226</v>
      </c>
      <c r="D128" s="2">
        <v>44651.6727314815</v>
      </c>
      <c r="E128" s="2">
        <v>44651.690034722204</v>
      </c>
      <c r="F128" s="1" t="s">
        <v>135</v>
      </c>
      <c r="G128" s="1" t="s">
        <v>8</v>
      </c>
    </row>
    <row r="129" spans="1:7" customFormat="1" x14ac:dyDescent="0.2">
      <c r="A129" s="1" t="s">
        <v>136</v>
      </c>
      <c r="B129" s="1" t="s">
        <v>12</v>
      </c>
      <c r="C129" s="36" t="s">
        <v>226</v>
      </c>
      <c r="D129" s="2">
        <v>44651.617129629602</v>
      </c>
      <c r="E129" s="2">
        <v>44652.521087963003</v>
      </c>
      <c r="F129" s="1" t="s">
        <v>136</v>
      </c>
      <c r="G129" s="1" t="s">
        <v>8</v>
      </c>
    </row>
    <row r="130" spans="1:7" customFormat="1" x14ac:dyDescent="0.2">
      <c r="A130" s="1" t="s">
        <v>137</v>
      </c>
      <c r="B130" s="1" t="s">
        <v>12</v>
      </c>
      <c r="C130" s="36" t="s">
        <v>226</v>
      </c>
      <c r="D130" s="2">
        <v>44651.509108796301</v>
      </c>
      <c r="E130" s="2">
        <v>44652.481805555602</v>
      </c>
      <c r="F130" s="1" t="s">
        <v>137</v>
      </c>
      <c r="G130" s="1" t="s">
        <v>8</v>
      </c>
    </row>
    <row r="131" spans="1:7" customFormat="1" x14ac:dyDescent="0.2">
      <c r="A131" s="1" t="s">
        <v>138</v>
      </c>
      <c r="B131" s="1" t="s">
        <v>12</v>
      </c>
      <c r="C131" s="36" t="s">
        <v>226</v>
      </c>
      <c r="D131" s="2">
        <v>44650.735462962999</v>
      </c>
      <c r="E131" s="2">
        <v>44655.539259259298</v>
      </c>
      <c r="F131" s="1" t="s">
        <v>138</v>
      </c>
      <c r="G131" s="1" t="s">
        <v>8</v>
      </c>
    </row>
    <row r="132" spans="1:7" customFormat="1" x14ac:dyDescent="0.2">
      <c r="A132" s="1" t="s">
        <v>139</v>
      </c>
      <c r="B132" s="1" t="s">
        <v>12</v>
      </c>
      <c r="C132" s="36" t="s">
        <v>226</v>
      </c>
      <c r="D132" s="2">
        <v>44650.529120370396</v>
      </c>
      <c r="E132" s="2">
        <v>44651.641134259298</v>
      </c>
      <c r="F132" s="1" t="s">
        <v>139</v>
      </c>
      <c r="G132" s="1" t="s">
        <v>8</v>
      </c>
    </row>
    <row r="133" spans="1:7" customFormat="1" x14ac:dyDescent="0.2">
      <c r="A133" s="1" t="s">
        <v>140</v>
      </c>
      <c r="B133" s="1" t="s">
        <v>12</v>
      </c>
      <c r="C133" s="36" t="s">
        <v>226</v>
      </c>
      <c r="D133" s="2">
        <v>44650.442673611098</v>
      </c>
      <c r="E133" s="2">
        <v>44651.526828703703</v>
      </c>
      <c r="F133" s="1" t="s">
        <v>140</v>
      </c>
      <c r="G133" s="1" t="s">
        <v>8</v>
      </c>
    </row>
    <row r="134" spans="1:7" customFormat="1" x14ac:dyDescent="0.2">
      <c r="A134" s="1" t="s">
        <v>141</v>
      </c>
      <c r="B134" s="1" t="s">
        <v>12</v>
      </c>
      <c r="C134" s="36" t="s">
        <v>226</v>
      </c>
      <c r="D134" s="2">
        <v>44649.748668981498</v>
      </c>
      <c r="E134" s="2">
        <v>44650.3807407407</v>
      </c>
      <c r="F134" s="1" t="s">
        <v>141</v>
      </c>
      <c r="G134" s="1" t="s">
        <v>8</v>
      </c>
    </row>
    <row r="135" spans="1:7" x14ac:dyDescent="0.2">
      <c r="A135" s="13" t="s">
        <v>142</v>
      </c>
      <c r="B135" s="13" t="s">
        <v>7</v>
      </c>
      <c r="C135" s="36" t="s">
        <v>230</v>
      </c>
      <c r="D135" s="10">
        <v>44649.647592592599</v>
      </c>
      <c r="E135" s="10">
        <v>44651.499444444402</v>
      </c>
      <c r="F135" s="13" t="s">
        <v>142</v>
      </c>
      <c r="G135" s="13" t="s">
        <v>8</v>
      </c>
    </row>
    <row r="136" spans="1:7" customFormat="1" x14ac:dyDescent="0.2">
      <c r="A136" s="1" t="s">
        <v>143</v>
      </c>
      <c r="B136" s="1" t="s">
        <v>12</v>
      </c>
      <c r="C136" s="36" t="s">
        <v>226</v>
      </c>
      <c r="D136" s="2">
        <v>44648.381493055596</v>
      </c>
      <c r="E136" s="2">
        <v>44649.681412037004</v>
      </c>
      <c r="F136" s="1" t="s">
        <v>143</v>
      </c>
      <c r="G136" s="1" t="s">
        <v>8</v>
      </c>
    </row>
    <row r="137" spans="1:7" x14ac:dyDescent="0.2">
      <c r="A137" s="13" t="s">
        <v>144</v>
      </c>
      <c r="B137" s="13" t="s">
        <v>7</v>
      </c>
      <c r="C137" s="36" t="s">
        <v>230</v>
      </c>
      <c r="D137" s="10">
        <v>44648.367569444403</v>
      </c>
      <c r="E137" s="10">
        <v>44649.647187499999</v>
      </c>
      <c r="F137" s="13" t="s">
        <v>144</v>
      </c>
      <c r="G137" s="13" t="s">
        <v>8</v>
      </c>
    </row>
    <row r="138" spans="1:7" customFormat="1" x14ac:dyDescent="0.2">
      <c r="A138" s="1" t="s">
        <v>145</v>
      </c>
      <c r="B138" s="1" t="s">
        <v>12</v>
      </c>
      <c r="C138" s="36" t="s">
        <v>226</v>
      </c>
      <c r="D138" s="2">
        <v>44647.879143518498</v>
      </c>
      <c r="E138" s="2">
        <v>44649.633043981499</v>
      </c>
      <c r="F138" s="1" t="s">
        <v>145</v>
      </c>
      <c r="G138" s="1" t="s">
        <v>8</v>
      </c>
    </row>
    <row r="139" spans="1:7" customFormat="1" x14ac:dyDescent="0.2">
      <c r="A139" s="1" t="s">
        <v>146</v>
      </c>
      <c r="B139" s="1" t="s">
        <v>12</v>
      </c>
      <c r="C139" s="36" t="s">
        <v>226</v>
      </c>
      <c r="D139" s="2">
        <v>44646.456944444399</v>
      </c>
      <c r="E139" s="2">
        <v>44648.423333333303</v>
      </c>
      <c r="F139" s="1" t="s">
        <v>146</v>
      </c>
      <c r="G139" s="1" t="s">
        <v>8</v>
      </c>
    </row>
    <row r="140" spans="1:7" customFormat="1" x14ac:dyDescent="0.2">
      <c r="A140" s="1" t="s">
        <v>147</v>
      </c>
      <c r="B140" s="1" t="s">
        <v>12</v>
      </c>
      <c r="C140" s="36" t="s">
        <v>226</v>
      </c>
      <c r="D140" s="2">
        <v>44645.5360069444</v>
      </c>
      <c r="E140" s="2">
        <v>44648.420069444401</v>
      </c>
      <c r="F140" s="1" t="s">
        <v>147</v>
      </c>
      <c r="G140" s="1" t="s">
        <v>8</v>
      </c>
    </row>
    <row r="141" spans="1:7" customFormat="1" x14ac:dyDescent="0.2">
      <c r="A141" s="1" t="s">
        <v>148</v>
      </c>
      <c r="B141" s="1" t="s">
        <v>12</v>
      </c>
      <c r="C141" s="36" t="s">
        <v>226</v>
      </c>
      <c r="D141" s="2">
        <v>44644.490416666697</v>
      </c>
      <c r="E141" s="2">
        <v>44645.542731481502</v>
      </c>
      <c r="F141" s="1" t="s">
        <v>148</v>
      </c>
      <c r="G141" s="1" t="s">
        <v>8</v>
      </c>
    </row>
    <row r="142" spans="1:7" customFormat="1" x14ac:dyDescent="0.2">
      <c r="A142" s="1" t="s">
        <v>149</v>
      </c>
      <c r="B142" s="1" t="s">
        <v>12</v>
      </c>
      <c r="C142" s="36" t="s">
        <v>226</v>
      </c>
      <c r="D142" s="2">
        <v>44643.741967592599</v>
      </c>
      <c r="E142" s="2">
        <v>44645.481608796297</v>
      </c>
      <c r="F142" s="1" t="s">
        <v>149</v>
      </c>
      <c r="G142" s="1" t="s">
        <v>8</v>
      </c>
    </row>
    <row r="143" spans="1:7" customFormat="1" x14ac:dyDescent="0.2">
      <c r="A143" s="1" t="s">
        <v>150</v>
      </c>
      <c r="B143" s="1" t="s">
        <v>12</v>
      </c>
      <c r="C143" s="36" t="s">
        <v>226</v>
      </c>
      <c r="D143" s="2">
        <v>44642.868981481501</v>
      </c>
      <c r="E143" s="2">
        <v>44648.422210648103</v>
      </c>
      <c r="F143" s="1" t="s">
        <v>150</v>
      </c>
      <c r="G143" s="1" t="s">
        <v>8</v>
      </c>
    </row>
    <row r="144" spans="1:7" customFormat="1" x14ac:dyDescent="0.2">
      <c r="A144" s="1" t="s">
        <v>151</v>
      </c>
      <c r="B144" s="1" t="s">
        <v>12</v>
      </c>
      <c r="C144" s="36" t="s">
        <v>226</v>
      </c>
      <c r="D144" s="2">
        <v>44642.642974536997</v>
      </c>
      <c r="E144" s="2">
        <v>44642.7477546296</v>
      </c>
      <c r="F144" s="1" t="s">
        <v>151</v>
      </c>
      <c r="G144" s="1" t="s">
        <v>8</v>
      </c>
    </row>
    <row r="145" spans="1:7" customFormat="1" x14ac:dyDescent="0.2">
      <c r="A145" s="1" t="s">
        <v>152</v>
      </c>
      <c r="B145" s="1" t="s">
        <v>12</v>
      </c>
      <c r="C145" s="36" t="s">
        <v>226</v>
      </c>
      <c r="D145" s="2">
        <v>44642.407881944397</v>
      </c>
      <c r="E145" s="2">
        <v>44643.461157407401</v>
      </c>
      <c r="F145" s="1" t="s">
        <v>152</v>
      </c>
      <c r="G145" s="1" t="s">
        <v>8</v>
      </c>
    </row>
    <row r="146" spans="1:7" customFormat="1" x14ac:dyDescent="0.2">
      <c r="A146" s="1" t="s">
        <v>153</v>
      </c>
      <c r="B146" s="1" t="s">
        <v>12</v>
      </c>
      <c r="C146" s="36" t="s">
        <v>226</v>
      </c>
      <c r="D146" s="2">
        <v>44641.643946759301</v>
      </c>
      <c r="E146" s="2">
        <v>44641.674351851798</v>
      </c>
      <c r="F146" s="1" t="s">
        <v>153</v>
      </c>
      <c r="G146" s="1" t="s">
        <v>8</v>
      </c>
    </row>
    <row r="147" spans="1:7" customFormat="1" x14ac:dyDescent="0.2">
      <c r="A147" s="1" t="s">
        <v>154</v>
      </c>
      <c r="B147" s="1" t="s">
        <v>12</v>
      </c>
      <c r="C147" s="36" t="s">
        <v>226</v>
      </c>
      <c r="D147" s="2">
        <v>44641.641006944403</v>
      </c>
      <c r="E147" s="2">
        <v>44641.673414351899</v>
      </c>
      <c r="F147" s="1" t="s">
        <v>154</v>
      </c>
      <c r="G147" s="1" t="s">
        <v>8</v>
      </c>
    </row>
    <row r="148" spans="1:7" customFormat="1" x14ac:dyDescent="0.2">
      <c r="A148" s="1" t="s">
        <v>155</v>
      </c>
      <c r="B148" s="1" t="s">
        <v>12</v>
      </c>
      <c r="C148" s="36" t="s">
        <v>226</v>
      </c>
      <c r="D148" s="2">
        <v>44641.390497685199</v>
      </c>
      <c r="E148" s="2">
        <v>44641.689456018503</v>
      </c>
      <c r="F148" s="1" t="s">
        <v>155</v>
      </c>
      <c r="G148" s="1" t="s">
        <v>8</v>
      </c>
    </row>
    <row r="149" spans="1:7" customFormat="1" x14ac:dyDescent="0.2">
      <c r="A149" s="1" t="s">
        <v>156</v>
      </c>
      <c r="B149" s="1" t="s">
        <v>12</v>
      </c>
      <c r="C149" s="36" t="s">
        <v>226</v>
      </c>
      <c r="D149" s="2">
        <v>44638.998159722199</v>
      </c>
      <c r="E149" s="2">
        <v>44641.681030092601</v>
      </c>
      <c r="F149" s="1" t="s">
        <v>156</v>
      </c>
      <c r="G149" s="1" t="s">
        <v>8</v>
      </c>
    </row>
    <row r="150" spans="1:7" customFormat="1" x14ac:dyDescent="0.2">
      <c r="A150" s="1" t="s">
        <v>157</v>
      </c>
      <c r="B150" s="1" t="s">
        <v>12</v>
      </c>
      <c r="C150" s="36" t="s">
        <v>226</v>
      </c>
      <c r="D150" s="2">
        <v>44638.713067129604</v>
      </c>
      <c r="E150" s="2">
        <v>44642.473275463002</v>
      </c>
      <c r="F150" s="1" t="s">
        <v>157</v>
      </c>
      <c r="G150" s="1" t="s">
        <v>8</v>
      </c>
    </row>
    <row r="151" spans="1:7" customFormat="1" x14ac:dyDescent="0.2">
      <c r="A151" s="1" t="s">
        <v>158</v>
      </c>
      <c r="B151" s="1" t="s">
        <v>12</v>
      </c>
      <c r="C151" s="36" t="s">
        <v>226</v>
      </c>
      <c r="D151" s="2">
        <v>44638.679293981499</v>
      </c>
      <c r="E151" s="2">
        <v>44641.673506944397</v>
      </c>
      <c r="F151" s="1" t="s">
        <v>158</v>
      </c>
      <c r="G151" s="1" t="s">
        <v>8</v>
      </c>
    </row>
    <row r="152" spans="1:7" customFormat="1" x14ac:dyDescent="0.2">
      <c r="A152" s="1" t="s">
        <v>159</v>
      </c>
      <c r="B152" s="1" t="s">
        <v>12</v>
      </c>
      <c r="C152" s="36" t="s">
        <v>226</v>
      </c>
      <c r="D152" s="2">
        <v>44638.494722222204</v>
      </c>
      <c r="E152" s="2">
        <v>44641.547314814801</v>
      </c>
      <c r="F152" s="1" t="s">
        <v>159</v>
      </c>
      <c r="G152" s="1" t="s">
        <v>8</v>
      </c>
    </row>
    <row r="153" spans="1:7" customFormat="1" x14ac:dyDescent="0.2">
      <c r="A153" s="1" t="s">
        <v>160</v>
      </c>
      <c r="B153" s="1" t="s">
        <v>12</v>
      </c>
      <c r="C153" s="36" t="s">
        <v>226</v>
      </c>
      <c r="D153" s="2">
        <v>44637.745833333298</v>
      </c>
      <c r="E153" s="2">
        <v>44638.778854166703</v>
      </c>
      <c r="F153" s="1" t="s">
        <v>160</v>
      </c>
      <c r="G153" s="1" t="s">
        <v>8</v>
      </c>
    </row>
    <row r="154" spans="1:7" customFormat="1" x14ac:dyDescent="0.2">
      <c r="A154" s="1" t="s">
        <v>161</v>
      </c>
      <c r="B154" s="1" t="s">
        <v>12</v>
      </c>
      <c r="C154" s="36" t="s">
        <v>226</v>
      </c>
      <c r="D154" s="2">
        <v>44637.717731481498</v>
      </c>
      <c r="E154" s="2">
        <v>44638.504791666703</v>
      </c>
      <c r="F154" s="1" t="s">
        <v>161</v>
      </c>
      <c r="G154" s="1" t="s">
        <v>8</v>
      </c>
    </row>
    <row r="155" spans="1:7" customFormat="1" x14ac:dyDescent="0.2">
      <c r="A155" s="1" t="s">
        <v>162</v>
      </c>
      <c r="B155" s="1" t="s">
        <v>12</v>
      </c>
      <c r="C155" s="36" t="s">
        <v>226</v>
      </c>
      <c r="D155" s="2">
        <v>44637.519803240699</v>
      </c>
      <c r="E155" s="2">
        <v>44638.774479166699</v>
      </c>
      <c r="F155" s="1" t="s">
        <v>162</v>
      </c>
      <c r="G155" s="1" t="s">
        <v>8</v>
      </c>
    </row>
    <row r="156" spans="1:7" x14ac:dyDescent="0.2">
      <c r="A156" s="13" t="s">
        <v>163</v>
      </c>
      <c r="B156" s="13" t="s">
        <v>7</v>
      </c>
      <c r="C156" s="36" t="s">
        <v>230</v>
      </c>
      <c r="D156" s="10">
        <v>44637.476620370398</v>
      </c>
      <c r="E156" s="10">
        <v>44638.4979282407</v>
      </c>
      <c r="F156" s="13" t="s">
        <v>163</v>
      </c>
      <c r="G156" s="13" t="s">
        <v>8</v>
      </c>
    </row>
    <row r="157" spans="1:7" x14ac:dyDescent="0.2">
      <c r="A157" s="13" t="s">
        <v>164</v>
      </c>
      <c r="B157" s="13" t="s">
        <v>7</v>
      </c>
      <c r="C157" s="36" t="s">
        <v>230</v>
      </c>
      <c r="D157" s="10">
        <v>44636.666655092602</v>
      </c>
      <c r="E157" s="10">
        <v>44637.763680555603</v>
      </c>
      <c r="F157" s="13" t="s">
        <v>164</v>
      </c>
      <c r="G157" s="13" t="s">
        <v>8</v>
      </c>
    </row>
    <row r="158" spans="1:7" customFormat="1" x14ac:dyDescent="0.2">
      <c r="A158" s="1" t="s">
        <v>165</v>
      </c>
      <c r="B158" s="1" t="s">
        <v>12</v>
      </c>
      <c r="C158" s="36" t="s">
        <v>226</v>
      </c>
      <c r="D158" s="2">
        <v>44635.626817129603</v>
      </c>
      <c r="E158" s="2">
        <v>44637.744050925903</v>
      </c>
      <c r="F158" s="1" t="s">
        <v>165</v>
      </c>
      <c r="G158" s="1" t="s">
        <v>8</v>
      </c>
    </row>
    <row r="159" spans="1:7" customFormat="1" x14ac:dyDescent="0.2">
      <c r="A159" s="1" t="s">
        <v>166</v>
      </c>
      <c r="B159" s="1" t="s">
        <v>12</v>
      </c>
      <c r="C159" s="36" t="s">
        <v>226</v>
      </c>
      <c r="D159" s="2">
        <v>44635.5683333333</v>
      </c>
      <c r="E159" s="2">
        <v>44637.759236111102</v>
      </c>
      <c r="F159" s="1" t="s">
        <v>166</v>
      </c>
      <c r="G159" s="1" t="s">
        <v>8</v>
      </c>
    </row>
    <row r="160" spans="1:7" customFormat="1" x14ac:dyDescent="0.2">
      <c r="A160" s="1" t="s">
        <v>167</v>
      </c>
      <c r="B160" s="1" t="s">
        <v>12</v>
      </c>
      <c r="C160" s="36" t="s">
        <v>226</v>
      </c>
      <c r="D160" s="2">
        <v>44634.707361111097</v>
      </c>
      <c r="E160" s="2">
        <v>44636.709837962997</v>
      </c>
      <c r="F160" s="1" t="s">
        <v>167</v>
      </c>
      <c r="G160" s="1" t="s">
        <v>8</v>
      </c>
    </row>
    <row r="161" spans="1:7" customFormat="1" x14ac:dyDescent="0.2">
      <c r="A161" s="1" t="s">
        <v>168</v>
      </c>
      <c r="B161" s="1" t="s">
        <v>12</v>
      </c>
      <c r="C161" s="36" t="s">
        <v>226</v>
      </c>
      <c r="D161" s="2">
        <v>44634.627361111103</v>
      </c>
      <c r="E161" s="2">
        <v>44635.7425925926</v>
      </c>
      <c r="F161" s="1" t="s">
        <v>168</v>
      </c>
      <c r="G161" s="1" t="s">
        <v>8</v>
      </c>
    </row>
    <row r="162" spans="1:7" customFormat="1" x14ac:dyDescent="0.2">
      <c r="A162" s="1" t="s">
        <v>169</v>
      </c>
      <c r="B162" s="1" t="s">
        <v>12</v>
      </c>
      <c r="C162" s="36" t="s">
        <v>226</v>
      </c>
      <c r="D162" s="2">
        <v>44634.528749999998</v>
      </c>
      <c r="E162" s="2">
        <v>44635.658333333296</v>
      </c>
      <c r="F162" s="1" t="s">
        <v>169</v>
      </c>
      <c r="G162" s="1" t="s">
        <v>8</v>
      </c>
    </row>
    <row r="163" spans="1:7" customFormat="1" x14ac:dyDescent="0.2">
      <c r="A163" s="1" t="s">
        <v>170</v>
      </c>
      <c r="B163" s="1" t="s">
        <v>12</v>
      </c>
      <c r="C163" s="36" t="s">
        <v>226</v>
      </c>
      <c r="D163" s="2">
        <v>44634.485000000001</v>
      </c>
      <c r="E163" s="2">
        <v>44634.535995370403</v>
      </c>
      <c r="F163" s="1" t="s">
        <v>170</v>
      </c>
      <c r="G163" s="1" t="s">
        <v>8</v>
      </c>
    </row>
    <row r="164" spans="1:7" customFormat="1" x14ac:dyDescent="0.2">
      <c r="A164" s="1" t="s">
        <v>171</v>
      </c>
      <c r="B164" s="1" t="s">
        <v>12</v>
      </c>
      <c r="C164" s="36" t="s">
        <v>226</v>
      </c>
      <c r="D164" s="2">
        <v>44630.398263888899</v>
      </c>
      <c r="E164" s="2">
        <v>44634.514525462997</v>
      </c>
      <c r="F164" s="1" t="s">
        <v>171</v>
      </c>
      <c r="G164" s="1" t="s">
        <v>8</v>
      </c>
    </row>
    <row r="165" spans="1:7" customFormat="1" x14ac:dyDescent="0.2">
      <c r="A165" s="1" t="s">
        <v>172</v>
      </c>
      <c r="B165" s="1" t="s">
        <v>12</v>
      </c>
      <c r="C165" s="36" t="s">
        <v>226</v>
      </c>
      <c r="D165" s="2">
        <v>44628.560706018499</v>
      </c>
      <c r="E165" s="2">
        <v>44629.431493055599</v>
      </c>
      <c r="F165" s="1" t="s">
        <v>172</v>
      </c>
      <c r="G165" s="1" t="s">
        <v>8</v>
      </c>
    </row>
    <row r="166" spans="1:7" customFormat="1" x14ac:dyDescent="0.2">
      <c r="A166" s="1" t="s">
        <v>173</v>
      </c>
      <c r="B166" s="1" t="s">
        <v>12</v>
      </c>
      <c r="C166" s="36" t="s">
        <v>226</v>
      </c>
      <c r="D166" s="2">
        <v>44627.962233796301</v>
      </c>
      <c r="E166" s="2">
        <v>44631.490902777798</v>
      </c>
      <c r="F166" s="1" t="s">
        <v>173</v>
      </c>
      <c r="G166" s="1" t="s">
        <v>8</v>
      </c>
    </row>
    <row r="167" spans="1:7" customFormat="1" x14ac:dyDescent="0.2">
      <c r="A167" s="1" t="s">
        <v>174</v>
      </c>
      <c r="B167" s="1" t="s">
        <v>12</v>
      </c>
      <c r="C167" s="36" t="s">
        <v>226</v>
      </c>
      <c r="D167" s="2">
        <v>44627.623807870397</v>
      </c>
      <c r="E167" s="2">
        <v>44628.725011574097</v>
      </c>
      <c r="F167" s="1" t="s">
        <v>174</v>
      </c>
      <c r="G167" s="1" t="s">
        <v>8</v>
      </c>
    </row>
    <row r="168" spans="1:7" customFormat="1" x14ac:dyDescent="0.2">
      <c r="A168" s="1" t="s">
        <v>175</v>
      </c>
      <c r="B168" s="1" t="s">
        <v>12</v>
      </c>
      <c r="C168" s="36" t="s">
        <v>226</v>
      </c>
      <c r="D168" s="2">
        <v>44627.543923611098</v>
      </c>
      <c r="E168" s="2">
        <v>44627.645324074103</v>
      </c>
      <c r="F168" s="1" t="s">
        <v>175</v>
      </c>
      <c r="G168" s="1" t="s">
        <v>8</v>
      </c>
    </row>
    <row r="169" spans="1:7" x14ac:dyDescent="0.2">
      <c r="A169" s="13" t="s">
        <v>176</v>
      </c>
      <c r="B169" s="13" t="s">
        <v>7</v>
      </c>
      <c r="C169" s="36" t="s">
        <v>230</v>
      </c>
      <c r="D169" s="10">
        <v>44626.972708333298</v>
      </c>
      <c r="E169" s="10">
        <v>44628.697256944397</v>
      </c>
      <c r="F169" s="13" t="s">
        <v>176</v>
      </c>
      <c r="G169" s="13" t="s">
        <v>8</v>
      </c>
    </row>
    <row r="170" spans="1:7" x14ac:dyDescent="0.2">
      <c r="A170" s="13" t="s">
        <v>177</v>
      </c>
      <c r="B170" s="13" t="s">
        <v>7</v>
      </c>
      <c r="C170" s="36" t="s">
        <v>230</v>
      </c>
      <c r="D170" s="10">
        <v>44625.763819444401</v>
      </c>
      <c r="E170" s="10">
        <v>44627.440069444398</v>
      </c>
      <c r="F170" s="13" t="s">
        <v>177</v>
      </c>
      <c r="G170" s="13" t="s">
        <v>8</v>
      </c>
    </row>
    <row r="171" spans="1:7" x14ac:dyDescent="0.2">
      <c r="A171" s="13" t="s">
        <v>178</v>
      </c>
      <c r="B171" s="13" t="s">
        <v>7</v>
      </c>
      <c r="C171" s="36" t="s">
        <v>230</v>
      </c>
      <c r="D171" s="10">
        <v>44610.353865740697</v>
      </c>
      <c r="E171" s="10">
        <v>44614.454618055599</v>
      </c>
      <c r="F171" s="13" t="s">
        <v>178</v>
      </c>
      <c r="G171" s="13" t="s">
        <v>8</v>
      </c>
    </row>
    <row r="172" spans="1:7" customFormat="1" x14ac:dyDescent="0.2">
      <c r="A172" s="1" t="s">
        <v>179</v>
      </c>
      <c r="B172" s="1" t="s">
        <v>12</v>
      </c>
      <c r="C172" s="36" t="s">
        <v>226</v>
      </c>
      <c r="D172" s="2">
        <v>44599.772141203699</v>
      </c>
      <c r="E172" s="2">
        <v>44600.664097222201</v>
      </c>
      <c r="F172" s="1" t="s">
        <v>179</v>
      </c>
      <c r="G172" s="1" t="s">
        <v>8</v>
      </c>
    </row>
    <row r="173" spans="1:7" customFormat="1" x14ac:dyDescent="0.2">
      <c r="A173" s="1" t="s">
        <v>180</v>
      </c>
      <c r="B173" s="1" t="s">
        <v>12</v>
      </c>
      <c r="C173" s="36" t="s">
        <v>226</v>
      </c>
      <c r="D173" s="2">
        <v>44599.758761574099</v>
      </c>
      <c r="E173" s="2">
        <v>44600.483090277798</v>
      </c>
      <c r="F173" s="1" t="s">
        <v>180</v>
      </c>
      <c r="G173" s="1" t="s">
        <v>8</v>
      </c>
    </row>
    <row r="174" spans="1:7" customFormat="1" x14ac:dyDescent="0.2">
      <c r="A174" s="1" t="s">
        <v>181</v>
      </c>
      <c r="B174" s="1" t="s">
        <v>12</v>
      </c>
      <c r="C174" s="36" t="s">
        <v>226</v>
      </c>
      <c r="D174" s="2">
        <v>44599.672256944403</v>
      </c>
      <c r="E174" s="2">
        <v>44600.461863425902</v>
      </c>
      <c r="F174" s="1" t="s">
        <v>181</v>
      </c>
      <c r="G174" s="1" t="s">
        <v>8</v>
      </c>
    </row>
    <row r="175" spans="1:7" customFormat="1" x14ac:dyDescent="0.2">
      <c r="A175" s="1" t="s">
        <v>182</v>
      </c>
      <c r="B175" s="1" t="s">
        <v>12</v>
      </c>
      <c r="C175" s="36" t="s">
        <v>226</v>
      </c>
      <c r="D175" s="2">
        <v>44597.087337962999</v>
      </c>
      <c r="E175" s="2">
        <v>44599.673865740697</v>
      </c>
      <c r="F175" s="1" t="s">
        <v>182</v>
      </c>
      <c r="G175" s="1" t="s">
        <v>8</v>
      </c>
    </row>
    <row r="176" spans="1:7" x14ac:dyDescent="0.2">
      <c r="A176" s="13" t="s">
        <v>183</v>
      </c>
      <c r="B176" s="13" t="s">
        <v>7</v>
      </c>
      <c r="C176" s="36" t="s">
        <v>230</v>
      </c>
      <c r="D176" s="10">
        <v>44591.407569444404</v>
      </c>
      <c r="E176" s="10">
        <v>44592.665983796302</v>
      </c>
      <c r="F176" s="13" t="s">
        <v>183</v>
      </c>
      <c r="G176" s="13" t="s">
        <v>8</v>
      </c>
    </row>
    <row r="177" spans="1:7" customFormat="1" x14ac:dyDescent="0.2">
      <c r="A177" s="1" t="s">
        <v>184</v>
      </c>
      <c r="B177" s="1" t="s">
        <v>12</v>
      </c>
      <c r="C177" s="36" t="s">
        <v>226</v>
      </c>
      <c r="D177" s="2">
        <v>44591.088263888902</v>
      </c>
      <c r="E177" s="2">
        <v>44592.532476851899</v>
      </c>
      <c r="F177" s="1" t="s">
        <v>184</v>
      </c>
      <c r="G177" s="1" t="s">
        <v>8</v>
      </c>
    </row>
    <row r="178" spans="1:7" customFormat="1" x14ac:dyDescent="0.2">
      <c r="A178" s="1" t="s">
        <v>185</v>
      </c>
      <c r="B178" s="1" t="s">
        <v>12</v>
      </c>
      <c r="C178" s="36" t="s">
        <v>226</v>
      </c>
      <c r="D178" s="2">
        <v>44589.710706018501</v>
      </c>
      <c r="E178" s="2">
        <v>44592.669004629599</v>
      </c>
      <c r="F178" s="1" t="s">
        <v>185</v>
      </c>
      <c r="G178" s="1" t="s">
        <v>8</v>
      </c>
    </row>
    <row r="179" spans="1:7" customFormat="1" x14ac:dyDescent="0.2">
      <c r="A179" s="1" t="s">
        <v>186</v>
      </c>
      <c r="B179" s="1" t="s">
        <v>12</v>
      </c>
      <c r="C179" s="36" t="s">
        <v>226</v>
      </c>
      <c r="D179" s="2">
        <v>44589.378518518497</v>
      </c>
      <c r="E179" s="2">
        <v>44589.385636574101</v>
      </c>
      <c r="F179" s="1" t="s">
        <v>186</v>
      </c>
      <c r="G179" s="1" t="s">
        <v>8</v>
      </c>
    </row>
    <row r="180" spans="1:7" customFormat="1" x14ac:dyDescent="0.2">
      <c r="A180" s="1" t="s">
        <v>187</v>
      </c>
      <c r="B180" s="1" t="s">
        <v>12</v>
      </c>
      <c r="C180" s="36" t="s">
        <v>226</v>
      </c>
      <c r="D180" s="2">
        <v>44587.405694444402</v>
      </c>
      <c r="E180" s="2">
        <v>44588.456944444399</v>
      </c>
      <c r="F180" s="1" t="s">
        <v>187</v>
      </c>
      <c r="G180" s="1" t="s">
        <v>8</v>
      </c>
    </row>
    <row r="181" spans="1:7" x14ac:dyDescent="0.2">
      <c r="A181" s="13" t="s">
        <v>188</v>
      </c>
      <c r="B181" s="13" t="s">
        <v>7</v>
      </c>
      <c r="C181" s="36" t="s">
        <v>230</v>
      </c>
      <c r="D181" s="10">
        <v>44587.377129629604</v>
      </c>
      <c r="E181" s="10">
        <v>44588.710196759297</v>
      </c>
      <c r="F181" s="13" t="s">
        <v>188</v>
      </c>
      <c r="G181" s="13" t="s">
        <v>8</v>
      </c>
    </row>
    <row r="182" spans="1:7" customFormat="1" x14ac:dyDescent="0.2">
      <c r="A182" s="1" t="s">
        <v>189</v>
      </c>
      <c r="B182" s="1" t="s">
        <v>12</v>
      </c>
      <c r="C182" s="36" t="s">
        <v>226</v>
      </c>
      <c r="D182" s="2">
        <v>44586.780150462997</v>
      </c>
      <c r="E182" s="2">
        <v>44588.444537037001</v>
      </c>
      <c r="F182" s="1" t="s">
        <v>189</v>
      </c>
      <c r="G182" s="1" t="s">
        <v>8</v>
      </c>
    </row>
    <row r="183" spans="1:7" x14ac:dyDescent="0.2">
      <c r="A183" s="13" t="s">
        <v>190</v>
      </c>
      <c r="B183" s="13" t="s">
        <v>7</v>
      </c>
      <c r="C183" s="36" t="s">
        <v>230</v>
      </c>
      <c r="D183" s="10">
        <v>44586.496956018498</v>
      </c>
      <c r="E183" s="10">
        <v>44586.671909722201</v>
      </c>
      <c r="F183" s="13" t="s">
        <v>190</v>
      </c>
      <c r="G183" s="13" t="s">
        <v>8</v>
      </c>
    </row>
    <row r="184" spans="1:7" x14ac:dyDescent="0.2">
      <c r="A184" s="13" t="s">
        <v>191</v>
      </c>
      <c r="B184" s="13" t="s">
        <v>7</v>
      </c>
      <c r="C184" s="36" t="s">
        <v>230</v>
      </c>
      <c r="D184" s="10">
        <v>44586.422581018502</v>
      </c>
      <c r="E184" s="10">
        <v>44587.383055555598</v>
      </c>
      <c r="F184" s="13" t="s">
        <v>191</v>
      </c>
      <c r="G184" s="13" t="s">
        <v>8</v>
      </c>
    </row>
    <row r="185" spans="1:7" customFormat="1" x14ac:dyDescent="0.2">
      <c r="A185" s="1" t="s">
        <v>192</v>
      </c>
      <c r="B185" s="1" t="s">
        <v>12</v>
      </c>
      <c r="C185" s="36" t="s">
        <v>226</v>
      </c>
      <c r="D185" s="2">
        <v>44584.549375000002</v>
      </c>
      <c r="E185" s="2">
        <v>44585.462164351899</v>
      </c>
      <c r="F185" s="1" t="s">
        <v>192</v>
      </c>
      <c r="G185" s="1" t="s">
        <v>8</v>
      </c>
    </row>
    <row r="186" spans="1:7" customFormat="1" x14ac:dyDescent="0.2">
      <c r="A186" s="1" t="s">
        <v>193</v>
      </c>
      <c r="B186" s="1" t="s">
        <v>12</v>
      </c>
      <c r="C186" s="36" t="s">
        <v>226</v>
      </c>
      <c r="D186" s="2">
        <v>44584.228379629603</v>
      </c>
      <c r="E186" s="2">
        <v>44585.674236111103</v>
      </c>
      <c r="F186" s="1" t="s">
        <v>193</v>
      </c>
      <c r="G186" s="1" t="s">
        <v>8</v>
      </c>
    </row>
    <row r="187" spans="1:7" customFormat="1" x14ac:dyDescent="0.2">
      <c r="A187" s="1" t="s">
        <v>194</v>
      </c>
      <c r="B187" s="1" t="s">
        <v>12</v>
      </c>
      <c r="C187" s="36" t="s">
        <v>226</v>
      </c>
      <c r="D187" s="2">
        <v>44582.628842592603</v>
      </c>
      <c r="E187" s="2">
        <v>44582.656018518501</v>
      </c>
      <c r="F187" s="1" t="s">
        <v>194</v>
      </c>
      <c r="G187" s="1" t="s">
        <v>8</v>
      </c>
    </row>
    <row r="188" spans="1:7" customFormat="1" x14ac:dyDescent="0.2">
      <c r="A188" s="1" t="s">
        <v>195</v>
      </c>
      <c r="B188" s="1" t="s">
        <v>12</v>
      </c>
      <c r="C188" s="36" t="s">
        <v>226</v>
      </c>
      <c r="D188" s="2">
        <v>44581.961817129602</v>
      </c>
      <c r="E188" s="2">
        <v>44582.554375</v>
      </c>
      <c r="F188" s="1" t="s">
        <v>195</v>
      </c>
      <c r="G188" s="1" t="s">
        <v>8</v>
      </c>
    </row>
    <row r="189" spans="1:7" customFormat="1" x14ac:dyDescent="0.2">
      <c r="A189" s="1" t="s">
        <v>196</v>
      </c>
      <c r="B189" s="1" t="s">
        <v>12</v>
      </c>
      <c r="C189" s="36" t="s">
        <v>226</v>
      </c>
      <c r="D189" s="2">
        <v>44580.975462962997</v>
      </c>
      <c r="E189" s="2">
        <v>44582.551747685196</v>
      </c>
      <c r="F189" s="1" t="s">
        <v>196</v>
      </c>
      <c r="G189" s="1" t="s">
        <v>8</v>
      </c>
    </row>
    <row r="190" spans="1:7" customFormat="1" x14ac:dyDescent="0.2">
      <c r="A190" s="1" t="s">
        <v>197</v>
      </c>
      <c r="B190" s="1" t="s">
        <v>12</v>
      </c>
      <c r="C190" s="36" t="s">
        <v>226</v>
      </c>
      <c r="D190" s="2">
        <v>44580.497962963003</v>
      </c>
      <c r="E190" s="2">
        <v>44580.725127314799</v>
      </c>
      <c r="F190" s="1" t="s">
        <v>197</v>
      </c>
      <c r="G190" s="1" t="s">
        <v>8</v>
      </c>
    </row>
    <row r="191" spans="1:7" customFormat="1" x14ac:dyDescent="0.2">
      <c r="A191" s="1" t="s">
        <v>198</v>
      </c>
      <c r="B191" s="1" t="s">
        <v>12</v>
      </c>
      <c r="C191" s="36" t="s">
        <v>226</v>
      </c>
      <c r="D191" s="2">
        <v>44580.018958333298</v>
      </c>
      <c r="E191" s="2">
        <v>44580.705995370401</v>
      </c>
      <c r="F191" s="1" t="s">
        <v>198</v>
      </c>
      <c r="G191" s="1" t="s">
        <v>8</v>
      </c>
    </row>
    <row r="192" spans="1:7" customFormat="1" x14ac:dyDescent="0.2">
      <c r="A192" s="1" t="s">
        <v>199</v>
      </c>
      <c r="B192" s="1" t="s">
        <v>12</v>
      </c>
      <c r="C192" s="36" t="s">
        <v>226</v>
      </c>
      <c r="D192" s="2">
        <v>44579.588831018496</v>
      </c>
      <c r="E192" s="2">
        <v>44580.723067129598</v>
      </c>
      <c r="F192" s="1" t="s">
        <v>199</v>
      </c>
      <c r="G192" s="1" t="s">
        <v>8</v>
      </c>
    </row>
    <row r="193" spans="1:7" x14ac:dyDescent="0.2">
      <c r="A193" s="13" t="s">
        <v>200</v>
      </c>
      <c r="B193" s="13" t="s">
        <v>7</v>
      </c>
      <c r="C193" s="36" t="s">
        <v>230</v>
      </c>
      <c r="D193" s="10">
        <v>44579.570625</v>
      </c>
      <c r="E193" s="10">
        <v>44581.444317129601</v>
      </c>
      <c r="F193" s="13" t="s">
        <v>200</v>
      </c>
      <c r="G193" s="13" t="s">
        <v>8</v>
      </c>
    </row>
    <row r="194" spans="1:7" customFormat="1" x14ac:dyDescent="0.2">
      <c r="A194" s="1" t="s">
        <v>201</v>
      </c>
      <c r="B194" s="1" t="s">
        <v>12</v>
      </c>
      <c r="C194" s="37" t="s">
        <v>226</v>
      </c>
      <c r="D194" s="2">
        <v>44579.358726851897</v>
      </c>
      <c r="E194" s="2">
        <v>44580.409699074102</v>
      </c>
      <c r="F194" s="1" t="s">
        <v>201</v>
      </c>
      <c r="G194" s="1" t="s">
        <v>8</v>
      </c>
    </row>
    <row r="195" spans="1:7" customFormat="1" x14ac:dyDescent="0.2">
      <c r="A195" s="1" t="s">
        <v>202</v>
      </c>
      <c r="B195" s="1" t="s">
        <v>12</v>
      </c>
      <c r="C195" s="37" t="s">
        <v>226</v>
      </c>
      <c r="D195" s="2">
        <v>44579.3587037037</v>
      </c>
      <c r="E195" s="2">
        <v>44580.408969907403</v>
      </c>
      <c r="F195" s="1" t="s">
        <v>202</v>
      </c>
      <c r="G195" s="1" t="s">
        <v>8</v>
      </c>
    </row>
    <row r="196" spans="1:7" customFormat="1" x14ac:dyDescent="0.2">
      <c r="A196" s="1" t="s">
        <v>203</v>
      </c>
      <c r="B196" s="1" t="s">
        <v>12</v>
      </c>
      <c r="C196" s="37" t="s">
        <v>226</v>
      </c>
      <c r="D196" s="2">
        <v>44575.651145833297</v>
      </c>
      <c r="E196" s="2">
        <v>44578.561064814799</v>
      </c>
      <c r="F196" s="1" t="s">
        <v>203</v>
      </c>
      <c r="G196" s="1" t="s">
        <v>8</v>
      </c>
    </row>
    <row r="197" spans="1:7" customFormat="1" x14ac:dyDescent="0.2">
      <c r="A197" s="1" t="s">
        <v>204</v>
      </c>
      <c r="B197" s="1" t="s">
        <v>12</v>
      </c>
      <c r="C197" s="37" t="s">
        <v>226</v>
      </c>
      <c r="D197" s="2">
        <v>44575.576018518499</v>
      </c>
      <c r="E197" s="2">
        <v>44578.558969907397</v>
      </c>
      <c r="F197" s="1" t="s">
        <v>204</v>
      </c>
      <c r="G197" s="1" t="s">
        <v>8</v>
      </c>
    </row>
    <row r="198" spans="1:7" customFormat="1" x14ac:dyDescent="0.2">
      <c r="A198" s="1" t="s">
        <v>205</v>
      </c>
      <c r="B198" s="1" t="s">
        <v>12</v>
      </c>
      <c r="C198" s="37" t="s">
        <v>226</v>
      </c>
      <c r="D198" s="2">
        <v>44574.794317129599</v>
      </c>
      <c r="E198" s="2">
        <v>44575.481226851902</v>
      </c>
      <c r="F198" s="1" t="s">
        <v>205</v>
      </c>
      <c r="G198" s="1" t="s">
        <v>8</v>
      </c>
    </row>
    <row r="199" spans="1:7" customFormat="1" x14ac:dyDescent="0.2">
      <c r="A199" s="1" t="s">
        <v>206</v>
      </c>
      <c r="B199" s="1" t="s">
        <v>12</v>
      </c>
      <c r="C199" s="37" t="s">
        <v>226</v>
      </c>
      <c r="D199" s="2">
        <v>44574.676354166702</v>
      </c>
      <c r="E199" s="2">
        <v>44574.697673611103</v>
      </c>
      <c r="F199" s="1" t="s">
        <v>206</v>
      </c>
      <c r="G199" s="1" t="s">
        <v>8</v>
      </c>
    </row>
    <row r="200" spans="1:7" customFormat="1" x14ac:dyDescent="0.2">
      <c r="A200" s="1" t="s">
        <v>207</v>
      </c>
      <c r="B200" s="1" t="s">
        <v>12</v>
      </c>
      <c r="C200" s="37" t="s">
        <v>226</v>
      </c>
      <c r="D200" s="2">
        <v>44574.665960648097</v>
      </c>
      <c r="E200" s="2">
        <v>44574.696631944404</v>
      </c>
      <c r="F200" s="1" t="s">
        <v>207</v>
      </c>
      <c r="G200" s="1" t="s">
        <v>8</v>
      </c>
    </row>
    <row r="201" spans="1:7" customFormat="1" x14ac:dyDescent="0.2">
      <c r="A201" s="1" t="s">
        <v>208</v>
      </c>
      <c r="B201" s="1" t="s">
        <v>12</v>
      </c>
      <c r="C201" s="37" t="s">
        <v>226</v>
      </c>
      <c r="D201" s="2">
        <v>44574.422025462998</v>
      </c>
      <c r="E201" s="2">
        <v>44574.694270833301</v>
      </c>
      <c r="F201" s="1" t="s">
        <v>208</v>
      </c>
      <c r="G201" s="1" t="s">
        <v>8</v>
      </c>
    </row>
    <row r="202" spans="1:7" customFormat="1" x14ac:dyDescent="0.2">
      <c r="A202" s="1" t="s">
        <v>209</v>
      </c>
      <c r="B202" s="1" t="s">
        <v>12</v>
      </c>
      <c r="C202" s="37" t="s">
        <v>226</v>
      </c>
      <c r="D202" s="2">
        <v>44571.419641203698</v>
      </c>
      <c r="E202" s="2">
        <v>44571.725960648102</v>
      </c>
      <c r="F202" s="1" t="s">
        <v>209</v>
      </c>
      <c r="G202" s="1" t="s">
        <v>8</v>
      </c>
    </row>
    <row r="203" spans="1:7" customFormat="1" x14ac:dyDescent="0.2">
      <c r="A203" s="1" t="s">
        <v>210</v>
      </c>
      <c r="B203" s="1" t="s">
        <v>12</v>
      </c>
      <c r="C203" s="37" t="s">
        <v>226</v>
      </c>
      <c r="D203" s="2">
        <v>44568.650231481501</v>
      </c>
      <c r="E203" s="2">
        <v>44571.722708333298</v>
      </c>
      <c r="F203" s="1" t="s">
        <v>210</v>
      </c>
      <c r="G203" s="1" t="s">
        <v>8</v>
      </c>
    </row>
    <row r="204" spans="1:7" customFormat="1" x14ac:dyDescent="0.2">
      <c r="A204" s="1" t="s">
        <v>211</v>
      </c>
      <c r="B204" s="1" t="s">
        <v>12</v>
      </c>
      <c r="C204" s="37" t="s">
        <v>226</v>
      </c>
      <c r="D204" s="2">
        <v>44568.501145833303</v>
      </c>
      <c r="E204" s="2">
        <v>44571.715451388904</v>
      </c>
      <c r="F204" s="1" t="s">
        <v>211</v>
      </c>
      <c r="G204" s="1" t="s">
        <v>8</v>
      </c>
    </row>
    <row r="205" spans="1:7" customFormat="1" x14ac:dyDescent="0.2">
      <c r="A205" s="1" t="s">
        <v>212</v>
      </c>
      <c r="B205" s="1" t="s">
        <v>12</v>
      </c>
      <c r="C205" s="37" t="s">
        <v>226</v>
      </c>
      <c r="D205" s="2">
        <v>44566.910173611097</v>
      </c>
      <c r="E205" s="2">
        <v>44568.412569444401</v>
      </c>
      <c r="F205" s="1" t="s">
        <v>212</v>
      </c>
      <c r="G205" s="1" t="s">
        <v>8</v>
      </c>
    </row>
    <row r="206" spans="1:7" customFormat="1" x14ac:dyDescent="0.2">
      <c r="A206" s="1" t="s">
        <v>213</v>
      </c>
      <c r="B206" s="1" t="s">
        <v>12</v>
      </c>
      <c r="C206" s="37" t="s">
        <v>226</v>
      </c>
      <c r="D206" s="2">
        <v>44564.488969907397</v>
      </c>
      <c r="E206" s="2">
        <v>44564.494351851798</v>
      </c>
      <c r="F206" s="1" t="s">
        <v>213</v>
      </c>
      <c r="G206" s="1" t="s">
        <v>8</v>
      </c>
    </row>
    <row r="207" spans="1:7" customFormat="1" x14ac:dyDescent="0.2">
      <c r="A207" s="1" t="s">
        <v>214</v>
      </c>
      <c r="B207" s="1" t="s">
        <v>12</v>
      </c>
      <c r="C207" s="37" t="s">
        <v>226</v>
      </c>
      <c r="D207" s="2">
        <v>44563.484907407401</v>
      </c>
      <c r="E207" s="2">
        <v>44564.490439814799</v>
      </c>
      <c r="F207" s="1" t="s">
        <v>214</v>
      </c>
      <c r="G207" s="1" t="s">
        <v>8</v>
      </c>
    </row>
    <row r="208" spans="1:7" customFormat="1" x14ac:dyDescent="0.2">
      <c r="A208" s="1" t="s">
        <v>215</v>
      </c>
      <c r="B208" s="1" t="s">
        <v>12</v>
      </c>
      <c r="C208" s="37" t="s">
        <v>226</v>
      </c>
      <c r="D208" s="2">
        <v>44562.927743055603</v>
      </c>
      <c r="E208" s="2">
        <v>44564.462453703702</v>
      </c>
      <c r="F208" s="1" t="s">
        <v>215</v>
      </c>
      <c r="G208" s="1" t="s">
        <v>8</v>
      </c>
    </row>
  </sheetData>
  <autoFilter ref="A1:G208" xr:uid="{00000000-0001-0000-0000-000000000000}"/>
  <dataValidations count="1">
    <dataValidation type="list" allowBlank="1" showInputMessage="1" showErrorMessage="1" sqref="C171:C208 C2:C169" xr:uid="{94976CEE-4888-4D47-8E2A-9FFC75C507AA}">
      <formula1>$BI$2:$BI$6</formula1>
    </dataValidation>
  </dataValidation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396E-19D7-48E3-833B-6604B9E474E7}">
  <dimension ref="B1:F18"/>
  <sheetViews>
    <sheetView workbookViewId="0">
      <selection activeCell="D16" sqref="D16"/>
    </sheetView>
  </sheetViews>
  <sheetFormatPr baseColWidth="10" defaultColWidth="11.42578125" defaultRowHeight="14.25" x14ac:dyDescent="0.2"/>
  <cols>
    <col min="1" max="1" width="4.140625" style="14" customWidth="1"/>
    <col min="2" max="2" width="35.42578125" style="14" customWidth="1"/>
    <col min="3" max="3" width="41.140625" style="14" customWidth="1"/>
    <col min="4" max="4" width="37.28515625" style="14" customWidth="1"/>
    <col min="5" max="5" width="103.28515625" style="14" customWidth="1"/>
    <col min="6" max="6" width="55.5703125" style="14" customWidth="1"/>
    <col min="7" max="16384" width="11.42578125" style="14"/>
  </cols>
  <sheetData>
    <row r="1" spans="2:6" ht="15" x14ac:dyDescent="0.2">
      <c r="B1" s="42" t="s">
        <v>232</v>
      </c>
      <c r="C1" s="42"/>
      <c r="D1" s="42"/>
    </row>
    <row r="3" spans="2:6" ht="30" x14ac:dyDescent="0.2">
      <c r="B3" s="15" t="s">
        <v>233</v>
      </c>
      <c r="C3" s="15" t="s">
        <v>234</v>
      </c>
      <c r="D3" s="16" t="s">
        <v>235</v>
      </c>
      <c r="E3" s="17" t="s">
        <v>236</v>
      </c>
    </row>
    <row r="4" spans="2:6" ht="45" customHeight="1" x14ac:dyDescent="0.2">
      <c r="B4" s="17" t="s">
        <v>237</v>
      </c>
      <c r="C4" s="18" t="s">
        <v>0</v>
      </c>
      <c r="D4" s="19" t="s">
        <v>238</v>
      </c>
      <c r="E4" s="41" t="s">
        <v>263</v>
      </c>
    </row>
    <row r="5" spans="2:6" ht="58.5" customHeight="1" x14ac:dyDescent="0.2">
      <c r="B5" s="17" t="s">
        <v>239</v>
      </c>
      <c r="C5" s="18" t="s">
        <v>240</v>
      </c>
      <c r="D5" s="19" t="s">
        <v>241</v>
      </c>
      <c r="E5" s="41"/>
      <c r="F5" s="20"/>
    </row>
    <row r="6" spans="2:6" ht="42.75" x14ac:dyDescent="0.2">
      <c r="B6" s="17" t="s">
        <v>242</v>
      </c>
      <c r="C6" s="18" t="s">
        <v>227</v>
      </c>
      <c r="D6" s="19" t="s">
        <v>243</v>
      </c>
      <c r="E6" s="19" t="s">
        <v>285</v>
      </c>
    </row>
    <row r="7" spans="2:6" x14ac:dyDescent="0.2">
      <c r="B7" s="43" t="s">
        <v>244</v>
      </c>
      <c r="C7" s="18" t="s">
        <v>7</v>
      </c>
      <c r="D7" s="19" t="s">
        <v>243</v>
      </c>
      <c r="E7" s="18" t="s">
        <v>245</v>
      </c>
    </row>
    <row r="8" spans="2:6" ht="28.5" x14ac:dyDescent="0.2">
      <c r="B8" s="43"/>
      <c r="C8" s="18" t="s">
        <v>12</v>
      </c>
      <c r="D8" s="19" t="s">
        <v>246</v>
      </c>
      <c r="E8" s="19" t="s">
        <v>247</v>
      </c>
    </row>
    <row r="9" spans="2:6" ht="99.75" x14ac:dyDescent="0.2">
      <c r="B9" s="17" t="s">
        <v>248</v>
      </c>
      <c r="C9" s="19" t="s">
        <v>3</v>
      </c>
      <c r="D9" s="19" t="s">
        <v>249</v>
      </c>
      <c r="E9" s="19" t="s">
        <v>286</v>
      </c>
    </row>
    <row r="10" spans="2:6" ht="15" x14ac:dyDescent="0.2">
      <c r="B10" s="17" t="s">
        <v>250</v>
      </c>
      <c r="C10" s="18" t="s">
        <v>1</v>
      </c>
      <c r="D10" s="19" t="s">
        <v>251</v>
      </c>
      <c r="E10" s="18"/>
    </row>
    <row r="11" spans="2:6" ht="15" x14ac:dyDescent="0.2">
      <c r="B11" s="17" t="s">
        <v>252</v>
      </c>
      <c r="C11" s="18" t="s">
        <v>2</v>
      </c>
      <c r="D11" s="19" t="s">
        <v>253</v>
      </c>
      <c r="E11" s="18"/>
    </row>
    <row r="12" spans="2:6" ht="15" x14ac:dyDescent="0.2">
      <c r="B12" s="17" t="s">
        <v>254</v>
      </c>
      <c r="C12" s="18" t="s">
        <v>5</v>
      </c>
      <c r="D12" s="19" t="s">
        <v>255</v>
      </c>
      <c r="E12" s="18"/>
    </row>
    <row r="13" spans="2:6" x14ac:dyDescent="0.2">
      <c r="B13" s="44" t="s">
        <v>256</v>
      </c>
      <c r="C13" s="45" t="s">
        <v>8</v>
      </c>
      <c r="D13" s="19" t="s">
        <v>257</v>
      </c>
      <c r="E13" s="18"/>
    </row>
    <row r="14" spans="2:6" ht="42.75" x14ac:dyDescent="0.2">
      <c r="B14" s="44"/>
      <c r="C14" s="45"/>
      <c r="D14" s="19" t="s">
        <v>246</v>
      </c>
      <c r="E14" s="19" t="s">
        <v>285</v>
      </c>
    </row>
    <row r="15" spans="2:6" x14ac:dyDescent="0.2">
      <c r="B15" s="44"/>
      <c r="C15" s="45"/>
      <c r="D15" s="19" t="s">
        <v>258</v>
      </c>
      <c r="E15" s="18" t="s">
        <v>259</v>
      </c>
    </row>
    <row r="16" spans="2:6" x14ac:dyDescent="0.2">
      <c r="B16" s="44"/>
      <c r="C16" s="45" t="s">
        <v>260</v>
      </c>
      <c r="D16" s="19" t="s">
        <v>261</v>
      </c>
      <c r="E16" s="18"/>
    </row>
    <row r="17" spans="2:5" x14ac:dyDescent="0.2">
      <c r="B17" s="44"/>
      <c r="C17" s="45"/>
      <c r="D17" s="19" t="s">
        <v>262</v>
      </c>
      <c r="E17" s="18"/>
    </row>
    <row r="18" spans="2:5" ht="15" x14ac:dyDescent="0.2">
      <c r="B18" s="21"/>
      <c r="C18" s="22"/>
      <c r="D18" s="20"/>
    </row>
  </sheetData>
  <mergeCells count="6">
    <mergeCell ref="E4:E5"/>
    <mergeCell ref="B1:D1"/>
    <mergeCell ref="B7:B8"/>
    <mergeCell ref="B13:B17"/>
    <mergeCell ref="C13:C15"/>
    <mergeCell ref="C16: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del indicador</vt:lpstr>
      <vt:lpstr>Reclamos Servicio al 30.07.22</vt:lpstr>
      <vt:lpstr>Tabla de 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subject/>
  <dc:creator>Cristina Fernández Zapata</dc:creator>
  <cp:keywords/>
  <dc:description>Exportado de Microsoft Dynamics CRM: martes, 02 de agosto de 2022 2:01:10</dc:description>
  <cp:lastModifiedBy>Carlos Andrés Soto Gajardo</cp:lastModifiedBy>
  <cp:revision/>
  <dcterms:created xsi:type="dcterms:W3CDTF">2022-08-02T06:05:44Z</dcterms:created>
  <dcterms:modified xsi:type="dcterms:W3CDTF">2022-08-05T16:35:39Z</dcterms:modified>
  <cp:category>Atenciones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5.0.9690.2839</vt:lpwstr>
  </property>
</Properties>
</file>