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Unidades compartidas\Departamento de Control de Gestión\PMG 2022\6. Reclamos\"/>
    </mc:Choice>
  </mc:AlternateContent>
  <bookViews>
    <workbookView xWindow="0" yWindow="0" windowWidth="21570" windowHeight="7485" tabRatio="893"/>
  </bookViews>
  <sheets>
    <sheet name="Reporte" sheetId="4" r:id="rId1"/>
    <sheet name="Reclamos" sheetId="5" r:id="rId2"/>
    <sheet name="Tabla de Homologación" sheetId="6" r:id="rId3"/>
  </sheets>
  <definedNames>
    <definedName name="_xlnm._FilterDatabase" localSheetId="1" hidden="1">Reclamos!$A$1:$J$243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5" i="4" l="1"/>
  <c r="B14" i="4"/>
  <c r="B13" i="4"/>
  <c r="B12" i="4"/>
  <c r="B11" i="4"/>
  <c r="B10" i="4"/>
  <c r="B9" i="4"/>
  <c r="B8" i="4"/>
  <c r="B7" i="4"/>
  <c r="B6" i="4"/>
  <c r="B5" i="4"/>
  <c r="C15" i="4"/>
  <c r="C14" i="4"/>
  <c r="C13" i="4"/>
  <c r="C11" i="4"/>
  <c r="C8" i="4"/>
  <c r="C7" i="4"/>
  <c r="C6" i="4"/>
  <c r="C5" i="4"/>
  <c r="C12" i="4"/>
  <c r="C9" i="4"/>
  <c r="C10" i="4"/>
  <c r="B18" i="4" l="1"/>
  <c r="C18" i="4"/>
  <c r="D6" i="4" l="1"/>
  <c r="D7" i="4"/>
  <c r="D18" i="4"/>
  <c r="D15" i="4"/>
  <c r="D14" i="4"/>
  <c r="D13" i="4"/>
  <c r="D12" i="4"/>
  <c r="D11" i="4"/>
  <c r="D10" i="4"/>
  <c r="D9" i="4"/>
  <c r="D8" i="4"/>
  <c r="D5" i="4"/>
</calcChain>
</file>

<file path=xl/sharedStrings.xml><?xml version="1.0" encoding="utf-8"?>
<sst xmlns="http://schemas.openxmlformats.org/spreadsheetml/2006/main" count="1354" uniqueCount="135">
  <si>
    <t>Respondido</t>
  </si>
  <si>
    <t>Mes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</si>
  <si>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</si>
  <si>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</si>
  <si>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</si>
  <si>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</si>
  <si>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</si>
  <si>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</si>
  <si>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</si>
  <si>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</si>
  <si>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Actuaciones</t>
  </si>
  <si>
    <t>Ingresado</t>
  </si>
  <si>
    <t>Septiembre</t>
  </si>
  <si>
    <t>Octubre</t>
  </si>
  <si>
    <t>Noviembre</t>
  </si>
  <si>
    <t>Diciembre</t>
  </si>
  <si>
    <t>Actuaciones, atenciones o productos (bienes y/o servicios) que aplica</t>
  </si>
  <si>
    <t>Fecha de respuesta</t>
  </si>
  <si>
    <t xml:space="preserve">N° de oficio o identificación del documento en que se contiene la respuesta </t>
  </si>
  <si>
    <t>En análisis</t>
  </si>
  <si>
    <t xml:space="preserve">% de Reclamos respondidos en año t </t>
  </si>
  <si>
    <t>TOTAL</t>
  </si>
  <si>
    <t>Medio de Verificación</t>
  </si>
  <si>
    <t>Observaciones</t>
  </si>
  <si>
    <t>Número de reclamos recibidos al año t</t>
  </si>
  <si>
    <t>Número de reclamos respondidos en año t</t>
  </si>
  <si>
    <t>Años anteriores</t>
  </si>
  <si>
    <t>Desistido</t>
  </si>
  <si>
    <t>Derivado</t>
  </si>
  <si>
    <t>INGRESADO</t>
  </si>
  <si>
    <t>RESPONDIDO</t>
  </si>
  <si>
    <t>EN ANÁLISIS</t>
  </si>
  <si>
    <t>Residencias</t>
  </si>
  <si>
    <t>Importación vehicular</t>
  </si>
  <si>
    <t>Capacitaciones</t>
  </si>
  <si>
    <t>Estacionamientos</t>
  </si>
  <si>
    <t>Atenciones</t>
  </si>
  <si>
    <t>Productos</t>
  </si>
  <si>
    <t>ID</t>
  </si>
  <si>
    <t>Estado</t>
  </si>
  <si>
    <t>Fecha ingreso</t>
  </si>
  <si>
    <t>Canal</t>
  </si>
  <si>
    <t>Tipo Solicitud</t>
  </si>
  <si>
    <t>Región</t>
  </si>
  <si>
    <t>Materia</t>
  </si>
  <si>
    <t>Fecha cierre</t>
  </si>
  <si>
    <t>PRESENCIAL</t>
  </si>
  <si>
    <t>RECLAMO</t>
  </si>
  <si>
    <t>Valparaiso</t>
  </si>
  <si>
    <t>Ninguno</t>
  </si>
  <si>
    <t>Tarapacá</t>
  </si>
  <si>
    <t>Maule</t>
  </si>
  <si>
    <t>Arica y Parinacota</t>
  </si>
  <si>
    <t>Metropolitana de Santiago</t>
  </si>
  <si>
    <t>TELEFÓNICO</t>
  </si>
  <si>
    <t>Ayudas Técnicas</t>
  </si>
  <si>
    <t>Accesibilidad</t>
  </si>
  <si>
    <t>Otros</t>
  </si>
  <si>
    <t>Biobío</t>
  </si>
  <si>
    <t>Registro Nacional de la Discapacidad - RND</t>
  </si>
  <si>
    <t>VIRTUAL</t>
  </si>
  <si>
    <t>Beneficios y prestaciones de otros organismos</t>
  </si>
  <si>
    <t>SIN REGISTRO</t>
  </si>
  <si>
    <t>Programa Acceso a la Justicia</t>
  </si>
  <si>
    <t>Los Lagos</t>
  </si>
  <si>
    <t>Asesoría Técnica</t>
  </si>
  <si>
    <t>DOCUMENTAL</t>
  </si>
  <si>
    <t>Ñuble</t>
  </si>
  <si>
    <t>Aisén del General Carlos Ibáñez del Campo</t>
  </si>
  <si>
    <t>Programa de Apoyo a Estudiantes con Discapacidad en Instituciones de Educación Superior</t>
  </si>
  <si>
    <t>Libertador General Bernardo O'Higgins</t>
  </si>
  <si>
    <t>Credencial - RND</t>
  </si>
  <si>
    <t>N° Correlativo</t>
  </si>
  <si>
    <t>Los Ríos</t>
  </si>
  <si>
    <t>La Araucanía</t>
  </si>
  <si>
    <t>Inclusión Laboral</t>
  </si>
  <si>
    <t>Antofagasta</t>
  </si>
  <si>
    <t>Atacama</t>
  </si>
  <si>
    <t>5-OHI-VIRTUAL</t>
  </si>
  <si>
    <t>24-MAU-VIRTUAL</t>
  </si>
  <si>
    <t xml:space="preserve">Programa de Apoyo a Estudiantes con Discapacidad en Instituciones de Educación Superior </t>
  </si>
  <si>
    <t>32-OHI-VIRTUAL</t>
  </si>
  <si>
    <t>40-OHI-VIRTUAL</t>
  </si>
  <si>
    <t>312-MET-VIRTUAL</t>
  </si>
  <si>
    <t>47-OHI-VIRTUAL</t>
  </si>
  <si>
    <t>10-TAR-VIRTUAL</t>
  </si>
  <si>
    <t>11-TAR-VIRTUAL</t>
  </si>
  <si>
    <t>359-MET-VIRTUAL</t>
  </si>
  <si>
    <t>26-ARI-VIRTUAL</t>
  </si>
  <si>
    <t>Programa Fortalecimiento a la Red de Rehabilitación con Base Comunitaria</t>
  </si>
  <si>
    <t>Columna</t>
  </si>
  <si>
    <t>Homologación  MV DS N°405/2020</t>
  </si>
  <si>
    <t>A</t>
  </si>
  <si>
    <t>⁻⁻⁻⁻⁻⁻</t>
  </si>
  <si>
    <t>B</t>
  </si>
  <si>
    <t>Código único de identificación (ID) del reclamo</t>
  </si>
  <si>
    <t>C</t>
  </si>
  <si>
    <t>SUBCATEGORÍA COLUMNA C</t>
  </si>
  <si>
    <t>Asesorìa Técnica</t>
  </si>
  <si>
    <t xml:space="preserve">Beneficios y prestaciones de otros organismos </t>
  </si>
  <si>
    <t xml:space="preserve">Inclusion Laboral </t>
  </si>
  <si>
    <t>Medidas Covid</t>
  </si>
  <si>
    <t>Patrocinios</t>
  </si>
  <si>
    <t>Plataformas WEB SENADIS</t>
  </si>
  <si>
    <t xml:space="preserve">Programa Acceso a la Justicia </t>
  </si>
  <si>
    <t>Programa Tránsito a la Vida Independiente</t>
  </si>
  <si>
    <t xml:space="preserve">Residencias </t>
  </si>
  <si>
    <t>D</t>
  </si>
  <si>
    <t>Fecha de Ingreso del reclamo</t>
  </si>
  <si>
    <t>E</t>
  </si>
  <si>
    <t>F</t>
  </si>
  <si>
    <t>G</t>
  </si>
  <si>
    <t>H</t>
  </si>
  <si>
    <t>I</t>
  </si>
  <si>
    <t xml:space="preserve">Estado del Reclamo </t>
  </si>
  <si>
    <t>Fecha Ingreso</t>
  </si>
  <si>
    <t>Tipo de solicitud</t>
  </si>
  <si>
    <t xml:space="preserve">Región </t>
  </si>
  <si>
    <t>SUBCATEGORÍA COLUMNA H</t>
  </si>
  <si>
    <t>Estrategia de Desarrollo Local Inlcusivo - EDLI</t>
  </si>
  <si>
    <t>Estudios y Estadísticas</t>
  </si>
  <si>
    <t>Fondo Nacional de Proyectos</t>
  </si>
  <si>
    <t>Importación Vehicular</t>
  </si>
  <si>
    <t>Ley de Transparencia</t>
  </si>
  <si>
    <t>Ley de Lobby</t>
  </si>
  <si>
    <t>Línea 800 Conectados para Cuidar</t>
  </si>
  <si>
    <t>Plan de Continuidad de Recursos Programa de Apoyo a Estudiantes con Discapacidad</t>
  </si>
  <si>
    <t>Fecha de Cierre</t>
  </si>
  <si>
    <t>J</t>
  </si>
  <si>
    <t>Fondo Nacional de Proyectos Inclusivos – FONAPI</t>
  </si>
  <si>
    <t>Ley Lobby</t>
  </si>
  <si>
    <t>Coquimbo</t>
  </si>
  <si>
    <t>Plan de Continuidad de Recursos, perteneciente al Programa de Apoyo a Estudiantes con Discapacidad</t>
  </si>
  <si>
    <t>Estudios y estadísticas</t>
  </si>
  <si>
    <t>Magallanes y de la Antártica Chilena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</si>
</sst>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color rgb="FF212121"/>
      <name val="Calibri Light"/>
      <family val="2"/>
    </font>
    <font>
      <sz val="11"/>
      <color theme="1"/>
      <name val="Symbol"/>
      <family val="1"/>
      <charset val="2"/>
    </font>
    <font>
      <sz val="1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5" fillId="0" borderId="0"/>
    <xf numFmtId="0" fontId="4" fillId="0" borderId="0"/>
    <xf numFmtId="0" fontId="6" fillId="0" borderId="0"/>
  </cellStyleXfs>
  <cellXfs count="66">
    <xf numFmtId="0" fontId="0" fillId="0" borderId="0" xfId="0"/>
    <xf numFmtId="0" fontId="0" fillId="0" borderId="0" xfId="0" applyFont="1"/>
    <xf numFmtId="0" fontId="0" fillId="2" borderId="0" xfId="0" applyFont="1" applyFill="1"/>
    <xf numFmtId="0" fontId="2" fillId="4" borderId="1" xfId="0" applyFont="1" applyFill="1" applyBorder="1" applyAlignment="1">
      <alignment horizontal="left" vertical="center" wrapText="1"/>
    </xf>
    <xf numFmtId="0" fontId="0" fillId="0" borderId="0" xfId="0" applyFont="1" applyAlignment="1"/>
    <xf numFmtId="0" fontId="3" fillId="3" borderId="6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3" fillId="3" borderId="10" xfId="0" applyFont="1" applyFill="1" applyBorder="1" applyAlignment="1">
      <alignment horizontal="center" vertical="center"/>
    </xf>
    <xf numFmtId="9" fontId="3" fillId="3" borderId="5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right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1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14" fontId="0" fillId="0" borderId="1" xfId="0" applyNumberFormat="1" applyBorder="1" applyAlignment="1">
      <alignment horizontal="left" vertical="center"/>
    </xf>
    <xf numFmtId="0" fontId="5" fillId="0" borderId="0" xfId="3" applyFont="1"/>
    <xf numFmtId="0" fontId="5" fillId="0" borderId="1" xfId="3" applyFont="1" applyBorder="1"/>
    <xf numFmtId="0" fontId="6" fillId="0" borderId="0" xfId="3"/>
    <xf numFmtId="0" fontId="7" fillId="0" borderId="0" xfId="3" applyFont="1"/>
    <xf numFmtId="0" fontId="8" fillId="0" borderId="0" xfId="0" applyFont="1" applyAlignment="1">
      <alignment horizontal="left" vertical="center" indent="5"/>
    </xf>
    <xf numFmtId="0" fontId="2" fillId="0" borderId="1" xfId="0" applyFont="1" applyFill="1" applyBorder="1" applyAlignment="1">
      <alignment horizontal="left" vertical="center"/>
    </xf>
    <xf numFmtId="9" fontId="2" fillId="0" borderId="1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left" vertical="center"/>
    </xf>
    <xf numFmtId="9" fontId="2" fillId="4" borderId="1" xfId="0" applyNumberFormat="1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/>
    </xf>
    <xf numFmtId="0" fontId="5" fillId="0" borderId="3" xfId="3" applyFont="1" applyBorder="1"/>
    <xf numFmtId="0" fontId="2" fillId="0" borderId="1" xfId="0" applyFont="1" applyBorder="1" applyAlignment="1">
      <alignment horizontal="right" vertical="center"/>
    </xf>
    <xf numFmtId="0" fontId="6" fillId="0" borderId="1" xfId="3" applyBorder="1"/>
    <xf numFmtId="0" fontId="3" fillId="3" borderId="7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left" vertical="center" wrapText="1"/>
    </xf>
    <xf numFmtId="0" fontId="6" fillId="0" borderId="2" xfId="3" applyBorder="1"/>
    <xf numFmtId="0" fontId="6" fillId="0" borderId="4" xfId="3" applyBorder="1"/>
    <xf numFmtId="0" fontId="5" fillId="0" borderId="10" xfId="3" applyFont="1" applyBorder="1"/>
    <xf numFmtId="0" fontId="5" fillId="0" borderId="5" xfId="3" applyFont="1" applyBorder="1"/>
    <xf numFmtId="0" fontId="6" fillId="0" borderId="14" xfId="3" applyBorder="1" applyAlignment="1"/>
    <xf numFmtId="0" fontId="6" fillId="0" borderId="15" xfId="3" applyBorder="1" applyAlignment="1"/>
    <xf numFmtId="0" fontId="6" fillId="0" borderId="16" xfId="3" applyBorder="1" applyAlignment="1"/>
    <xf numFmtId="0" fontId="6" fillId="0" borderId="13" xfId="3" applyBorder="1" applyAlignment="1"/>
    <xf numFmtId="0" fontId="6" fillId="0" borderId="17" xfId="3" applyBorder="1" applyAlignment="1"/>
    <xf numFmtId="0" fontId="6" fillId="0" borderId="18" xfId="3" applyBorder="1" applyAlignment="1"/>
    <xf numFmtId="14" fontId="0" fillId="5" borderId="1" xfId="0" applyNumberFormat="1" applyFill="1" applyBorder="1" applyAlignment="1">
      <alignment horizontal="left" vertical="center"/>
    </xf>
    <xf numFmtId="14" fontId="0" fillId="5" borderId="1" xfId="0" applyNumberFormat="1" applyFill="1" applyBorder="1" applyAlignment="1">
      <alignment horizontal="left" vertical="center" wrapText="1"/>
    </xf>
    <xf numFmtId="0" fontId="0" fillId="5" borderId="1" xfId="0" applyFill="1" applyBorder="1" applyAlignment="1">
      <alignment horizontal="left" vertical="center"/>
    </xf>
    <xf numFmtId="1" fontId="0" fillId="0" borderId="1" xfId="0" applyNumberFormat="1" applyFont="1" applyFill="1" applyBorder="1" applyAlignment="1">
      <alignment horizontal="left"/>
    </xf>
    <xf numFmtId="0" fontId="9" fillId="0" borderId="1" xfId="0" applyFont="1" applyFill="1" applyBorder="1" applyAlignment="1">
      <alignment horizontal="left"/>
    </xf>
    <xf numFmtId="164" fontId="0" fillId="0" borderId="1" xfId="0" applyNumberFormat="1" applyFont="1" applyFill="1" applyBorder="1" applyAlignment="1">
      <alignment horizontal="left"/>
    </xf>
    <xf numFmtId="0" fontId="0" fillId="0" borderId="1" xfId="0" applyFont="1" applyFill="1" applyBorder="1" applyAlignment="1">
      <alignment horizontal="left"/>
    </xf>
    <xf numFmtId="14" fontId="0" fillId="0" borderId="1" xfId="0" applyNumberFormat="1" applyFont="1" applyFill="1" applyBorder="1" applyAlignment="1">
      <alignment horizontal="left"/>
    </xf>
    <xf numFmtId="1" fontId="0" fillId="0" borderId="19" xfId="0" applyNumberFormat="1" applyFont="1" applyFill="1" applyBorder="1" applyAlignment="1">
      <alignment horizontal="left"/>
    </xf>
    <xf numFmtId="0" fontId="9" fillId="0" borderId="19" xfId="0" applyFont="1" applyFill="1" applyBorder="1" applyAlignment="1">
      <alignment horizontal="left"/>
    </xf>
    <xf numFmtId="164" fontId="0" fillId="0" borderId="19" xfId="0" applyNumberFormat="1" applyFont="1" applyFill="1" applyBorder="1" applyAlignment="1">
      <alignment horizontal="left"/>
    </xf>
    <xf numFmtId="0" fontId="0" fillId="0" borderId="19" xfId="0" applyFont="1" applyFill="1" applyBorder="1" applyAlignment="1">
      <alignment horizontal="left"/>
    </xf>
    <xf numFmtId="0" fontId="0" fillId="0" borderId="19" xfId="0" applyBorder="1" applyAlignment="1">
      <alignment horizontal="left" vertical="center"/>
    </xf>
    <xf numFmtId="14" fontId="0" fillId="0" borderId="19" xfId="0" applyNumberFormat="1" applyFont="1" applyFill="1" applyBorder="1" applyAlignment="1">
      <alignment horizontal="left"/>
    </xf>
    <xf numFmtId="0" fontId="0" fillId="0" borderId="1" xfId="0" applyFill="1" applyBorder="1" applyAlignment="1">
      <alignment horizontal="left" vertical="center"/>
    </xf>
    <xf numFmtId="0" fontId="0" fillId="0" borderId="0" xfId="0" applyFill="1"/>
    <xf numFmtId="0" fontId="2" fillId="0" borderId="2" xfId="0" applyFont="1" applyFill="1" applyBorder="1" applyAlignment="1">
      <alignment horizontal="center" vertical="center" wrapText="1"/>
    </xf>
    <xf numFmtId="14" fontId="0" fillId="0" borderId="0" xfId="0" applyNumberFormat="1" applyFont="1" applyFill="1" applyBorder="1" applyAlignment="1">
      <alignment horizontal="left"/>
    </xf>
    <xf numFmtId="1" fontId="0" fillId="5" borderId="1" xfId="0" applyNumberFormat="1" applyFont="1" applyFill="1" applyBorder="1" applyAlignment="1">
      <alignment horizontal="left"/>
    </xf>
  </cellXfs>
  <cellStyles count="4">
    <cellStyle name="Normal" xfId="0" builtinId="0"/>
    <cellStyle name="Normal 2" xfId="2"/>
    <cellStyle name="Normal 3" xfId="1"/>
    <cellStyle name="Normal 4" xfId="3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2</xdr:rowOff>
    </xdr:from>
    <xdr:to>
      <xdr:col>4</xdr:col>
      <xdr:colOff>0</xdr:colOff>
      <xdr:row>1</xdr:row>
      <xdr:rowOff>2581603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702D7B86-D42F-4B31-B117-65E2B8FA7FA5}"/>
            </a:ext>
          </a:extLst>
        </xdr:cNvPr>
        <xdr:cNvSpPr txBox="1"/>
      </xdr:nvSpPr>
      <xdr:spPr>
        <a:xfrm>
          <a:off x="821122" y="183933"/>
          <a:ext cx="10996447" cy="2581601"/>
        </a:xfrm>
        <a:prstGeom prst="rect">
          <a:avLst/>
        </a:prstGeom>
        <a:solidFill>
          <a:schemeClr val="accen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es-CL" sz="4400">
            <a:latin typeface="helvetica" pitchFamily="34" charset="0"/>
            <a:cs typeface="helvetica" pitchFamily="34" charset="0"/>
          </a:endParaRPr>
        </a:p>
        <a:p>
          <a:endParaRPr lang="es-CL" sz="1100"/>
        </a:p>
        <a:p>
          <a:endParaRPr lang="es-CL" sz="1100"/>
        </a:p>
      </xdr:txBody>
    </xdr:sp>
    <xdr:clientData/>
  </xdr:twoCellAnchor>
  <xdr:twoCellAnchor editAs="oneCell">
    <xdr:from>
      <xdr:col>0</xdr:col>
      <xdr:colOff>0</xdr:colOff>
      <xdr:row>1</xdr:row>
      <xdr:rowOff>456828</xdr:rowOff>
    </xdr:from>
    <xdr:to>
      <xdr:col>1</xdr:col>
      <xdr:colOff>29467</xdr:colOff>
      <xdr:row>1</xdr:row>
      <xdr:rowOff>1448632</xdr:rowOff>
    </xdr:to>
    <xdr:pic>
      <xdr:nvPicPr>
        <xdr:cNvPr id="3" name="2 Imagen" descr="descarga.png">
          <a:extLst>
            <a:ext uri="{FF2B5EF4-FFF2-40B4-BE49-F238E27FC236}">
              <a16:creationId xmlns:a16="http://schemas.microsoft.com/office/drawing/2014/main" id="{DBFC11DA-777F-494C-80AC-C281A26464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4211" y="456828"/>
          <a:ext cx="1077498" cy="987042"/>
        </a:xfrm>
        <a:prstGeom prst="rect">
          <a:avLst/>
        </a:prstGeom>
      </xdr:spPr>
    </xdr:pic>
    <xdr:clientData/>
  </xdr:twoCellAnchor>
  <xdr:oneCellAnchor>
    <xdr:from>
      <xdr:col>1</xdr:col>
      <xdr:colOff>11767</xdr:colOff>
      <xdr:row>1</xdr:row>
      <xdr:rowOff>191320</xdr:rowOff>
    </xdr:from>
    <xdr:ext cx="6836708" cy="456380"/>
    <xdr:sp macro="" textlink="">
      <xdr:nvSpPr>
        <xdr:cNvPr id="4" name="4 Rectángulo">
          <a:extLst>
            <a:ext uri="{FF2B5EF4-FFF2-40B4-BE49-F238E27FC236}">
              <a16:creationId xmlns:a16="http://schemas.microsoft.com/office/drawing/2014/main" id="{31D304FA-0B22-4B06-A421-8E96DC7253E4}"/>
            </a:ext>
          </a:extLst>
        </xdr:cNvPr>
        <xdr:cNvSpPr/>
      </xdr:nvSpPr>
      <xdr:spPr>
        <a:xfrm>
          <a:off x="2869267" y="381820"/>
          <a:ext cx="6836708" cy="456380"/>
        </a:xfrm>
        <a:prstGeom prst="rect">
          <a:avLst/>
        </a:prstGeom>
        <a:noFill/>
      </xdr:spPr>
      <xdr:txBody>
        <a:bodyPr wrap="square" lIns="91440" tIns="45720" rIns="91440" bIns="45720" anchor="ctr">
          <a:noAutofit/>
        </a:bodyPr>
        <a:lstStyle/>
        <a:p>
          <a:pPr algn="ctr"/>
          <a:r>
            <a:rPr lang="es-CL" sz="24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  <a:latin typeface="+mn-lt"/>
              <a:cs typeface="helvetica" pitchFamily="34" charset="0"/>
            </a:rPr>
            <a:t>Reporte PMG/MEI/MAG Reclamos Respondidos 2022 </a:t>
          </a:r>
          <a:endParaRPr lang="es-CL" sz="2400" b="0" cap="none" spc="0">
            <a:ln w="18415" cmpd="sng">
              <a:solidFill>
                <a:srgbClr val="FFFFFF"/>
              </a:solidFill>
              <a:prstDash val="solid"/>
            </a:ln>
            <a:solidFill>
              <a:srgbClr val="FFFFFF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  <a:latin typeface="+mn-lt"/>
          </a:endParaRPr>
        </a:p>
      </xdr:txBody>
    </xdr:sp>
    <xdr:clientData/>
  </xdr:oneCellAnchor>
  <xdr:twoCellAnchor>
    <xdr:from>
      <xdr:col>1</xdr:col>
      <xdr:colOff>124810</xdr:colOff>
      <xdr:row>1</xdr:row>
      <xdr:rowOff>721658</xdr:rowOff>
    </xdr:from>
    <xdr:to>
      <xdr:col>3</xdr:col>
      <xdr:colOff>2352675</xdr:colOff>
      <xdr:row>1</xdr:row>
      <xdr:rowOff>2381250</xdr:rowOff>
    </xdr:to>
    <xdr:sp macro="" textlink="">
      <xdr:nvSpPr>
        <xdr:cNvPr id="5" name="25 CuadroTexto">
          <a:extLst>
            <a:ext uri="{FF2B5EF4-FFF2-40B4-BE49-F238E27FC236}">
              <a16:creationId xmlns:a16="http://schemas.microsoft.com/office/drawing/2014/main" id="{6D5BC9A8-5F80-4457-A2A5-ED187121CEE0}"/>
            </a:ext>
          </a:extLst>
        </xdr:cNvPr>
        <xdr:cNvSpPr txBox="1"/>
      </xdr:nvSpPr>
      <xdr:spPr>
        <a:xfrm>
          <a:off x="2069224" y="905589"/>
          <a:ext cx="8061106" cy="1659592"/>
        </a:xfrm>
        <a:prstGeom prst="rect">
          <a:avLst/>
        </a:prstGeom>
        <a:solidFill>
          <a:schemeClr val="lt1"/>
        </a:solidFill>
        <a:ln w="9525" cmpd="sng"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CL" sz="1100">
              <a:latin typeface="+mn-lt"/>
            </a:rPr>
            <a:t>SERVICIO:			SERVICIO</a:t>
          </a:r>
          <a:r>
            <a:rPr lang="es-CL" sz="1100" baseline="0">
              <a:latin typeface="+mn-lt"/>
            </a:rPr>
            <a:t> NACIONAL DE LA DISCAPACIDAD</a:t>
          </a:r>
          <a:r>
            <a:rPr lang="es-CL" sz="1100">
              <a:latin typeface="+mn-lt"/>
            </a:rPr>
            <a:t>                                                            </a:t>
          </a:r>
        </a:p>
        <a:p>
          <a:endParaRPr lang="es-CL" sz="1100">
            <a:latin typeface="+mn-lt"/>
          </a:endParaRPr>
        </a:p>
        <a:p>
          <a:r>
            <a:rPr lang="es-CL" sz="1100">
              <a:latin typeface="+mn-lt"/>
            </a:rPr>
            <a:t>OBJETIVO</a:t>
          </a:r>
          <a:r>
            <a:rPr lang="es-CL" sz="1100" baseline="0">
              <a:latin typeface="+mn-lt"/>
            </a:rPr>
            <a:t>:			1 / 2 / 3                          </a:t>
          </a:r>
        </a:p>
        <a:p>
          <a:endParaRPr lang="es-CL" sz="1100" baseline="0">
            <a:latin typeface="+mn-lt"/>
          </a:endParaRPr>
        </a:p>
        <a:p>
          <a:r>
            <a:rPr lang="es-CL" sz="1100">
              <a:latin typeface="+mn-lt"/>
            </a:rPr>
            <a:t>FECHA REPORTE:		11-11-2022</a:t>
          </a:r>
        </a:p>
        <a:p>
          <a:endParaRPr lang="es-CL" sz="1100">
            <a:latin typeface="+mn-lt"/>
          </a:endParaRPr>
        </a:p>
        <a:p>
          <a:r>
            <a:rPr lang="es-CL" sz="1100">
              <a:latin typeface="+mn-lt"/>
            </a:rPr>
            <a:t>RESPONSABLE </a:t>
          </a:r>
          <a:r>
            <a:rPr lang="es-CL" sz="1100" baseline="0">
              <a:latin typeface="+mn-lt"/>
            </a:rPr>
            <a:t>ENVÍO INFORMACIÓN: 	JAVIERA TUDELA GUAJARDO</a:t>
          </a:r>
        </a:p>
        <a:p>
          <a:endParaRPr lang="es-CL" sz="1100" baseline="0">
            <a:latin typeface="+mn-lt"/>
          </a:endParaRPr>
        </a:p>
        <a:p>
          <a:r>
            <a:rPr lang="es-CL" sz="1100" baseline="0">
              <a:latin typeface="+mn-lt"/>
            </a:rPr>
            <a:t>TIPO DE REPORTE:		SEMI MANUAL</a:t>
          </a:r>
          <a:endParaRPr lang="es-CL" sz="1100">
            <a:latin typeface="+mn-lt"/>
          </a:endParaRPr>
        </a:p>
      </xdr:txBody>
    </xdr:sp>
    <xdr:clientData/>
  </xdr:twoCellAnchor>
  <xdr:twoCellAnchor>
    <xdr:from>
      <xdr:col>1</xdr:col>
      <xdr:colOff>111672</xdr:colOff>
      <xdr:row>1</xdr:row>
      <xdr:rowOff>1028700</xdr:rowOff>
    </xdr:from>
    <xdr:to>
      <xdr:col>3</xdr:col>
      <xdr:colOff>2352675</xdr:colOff>
      <xdr:row>1</xdr:row>
      <xdr:rowOff>1051035</xdr:rowOff>
    </xdr:to>
    <xdr:cxnSp macro="">
      <xdr:nvCxnSpPr>
        <xdr:cNvPr id="6" name="62 Conector recto">
          <a:extLst>
            <a:ext uri="{FF2B5EF4-FFF2-40B4-BE49-F238E27FC236}">
              <a16:creationId xmlns:a16="http://schemas.microsoft.com/office/drawing/2014/main" id="{CEF1B4A4-1AB8-4212-A3BA-3FA5AD51D70E}"/>
            </a:ext>
          </a:extLst>
        </xdr:cNvPr>
        <xdr:cNvCxnSpPr/>
      </xdr:nvCxnSpPr>
      <xdr:spPr>
        <a:xfrm flipV="1">
          <a:off x="2056086" y="1212631"/>
          <a:ext cx="8074244" cy="2233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124810</xdr:colOff>
      <xdr:row>1</xdr:row>
      <xdr:rowOff>1323975</xdr:rowOff>
    </xdr:from>
    <xdr:to>
      <xdr:col>3</xdr:col>
      <xdr:colOff>2352675</xdr:colOff>
      <xdr:row>1</xdr:row>
      <xdr:rowOff>1346638</xdr:rowOff>
    </xdr:to>
    <xdr:cxnSp macro="">
      <xdr:nvCxnSpPr>
        <xdr:cNvPr id="7" name="64 Conector recto">
          <a:extLst>
            <a:ext uri="{FF2B5EF4-FFF2-40B4-BE49-F238E27FC236}">
              <a16:creationId xmlns:a16="http://schemas.microsoft.com/office/drawing/2014/main" id="{EE18986E-B0A6-4653-B7AE-24B53C1AD06D}"/>
            </a:ext>
          </a:extLst>
        </xdr:cNvPr>
        <xdr:cNvCxnSpPr/>
      </xdr:nvCxnSpPr>
      <xdr:spPr>
        <a:xfrm flipV="1">
          <a:off x="2069224" y="1507906"/>
          <a:ext cx="8061106" cy="2266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219635</xdr:colOff>
      <xdr:row>1</xdr:row>
      <xdr:rowOff>2000250</xdr:rowOff>
    </xdr:from>
    <xdr:to>
      <xdr:col>3</xdr:col>
      <xdr:colOff>2352675</xdr:colOff>
      <xdr:row>1</xdr:row>
      <xdr:rowOff>2064684</xdr:rowOff>
    </xdr:to>
    <xdr:cxnSp macro="">
      <xdr:nvCxnSpPr>
        <xdr:cNvPr id="8" name="66 Conector recto">
          <a:extLst>
            <a:ext uri="{FF2B5EF4-FFF2-40B4-BE49-F238E27FC236}">
              <a16:creationId xmlns:a16="http://schemas.microsoft.com/office/drawing/2014/main" id="{C2C6FFED-5727-4045-83A3-BB5D0D100060}"/>
            </a:ext>
          </a:extLst>
        </xdr:cNvPr>
        <xdr:cNvCxnSpPr/>
      </xdr:nvCxnSpPr>
      <xdr:spPr>
        <a:xfrm flipV="1">
          <a:off x="2153210" y="2200275"/>
          <a:ext cx="6581215" cy="64434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0</xdr:colOff>
      <xdr:row>1</xdr:row>
      <xdr:rowOff>1557616</xdr:rowOff>
    </xdr:from>
    <xdr:to>
      <xdr:col>1</xdr:col>
      <xdr:colOff>28261</xdr:colOff>
      <xdr:row>1</xdr:row>
      <xdr:rowOff>1999408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id="{6F8E42A2-33C8-4B26-B44C-A3B05DD16B4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2088" b="38726"/>
        <a:stretch/>
      </xdr:blipFill>
      <xdr:spPr>
        <a:xfrm>
          <a:off x="90224" y="1557616"/>
          <a:ext cx="1085816" cy="437030"/>
        </a:xfrm>
        <a:prstGeom prst="rect">
          <a:avLst/>
        </a:prstGeom>
      </xdr:spPr>
    </xdr:pic>
    <xdr:clientData/>
  </xdr:twoCellAnchor>
  <xdr:twoCellAnchor>
    <xdr:from>
      <xdr:col>1</xdr:col>
      <xdr:colOff>124810</xdr:colOff>
      <xdr:row>1</xdr:row>
      <xdr:rowOff>722586</xdr:rowOff>
    </xdr:from>
    <xdr:to>
      <xdr:col>3</xdr:col>
      <xdr:colOff>2352675</xdr:colOff>
      <xdr:row>1</xdr:row>
      <xdr:rowOff>733425</xdr:rowOff>
    </xdr:to>
    <xdr:cxnSp macro="">
      <xdr:nvCxnSpPr>
        <xdr:cNvPr id="18" name="66 Conector recto">
          <a:extLst>
            <a:ext uri="{FF2B5EF4-FFF2-40B4-BE49-F238E27FC236}">
              <a16:creationId xmlns:a16="http://schemas.microsoft.com/office/drawing/2014/main" id="{7246C180-5354-4C28-A785-549987C19224}"/>
            </a:ext>
          </a:extLst>
        </xdr:cNvPr>
        <xdr:cNvCxnSpPr/>
      </xdr:nvCxnSpPr>
      <xdr:spPr>
        <a:xfrm>
          <a:off x="2069224" y="906517"/>
          <a:ext cx="8061106" cy="1083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124810</xdr:colOff>
      <xdr:row>1</xdr:row>
      <xdr:rowOff>1676401</xdr:rowOff>
    </xdr:from>
    <xdr:to>
      <xdr:col>3</xdr:col>
      <xdr:colOff>2352675</xdr:colOff>
      <xdr:row>1</xdr:row>
      <xdr:rowOff>1688224</xdr:rowOff>
    </xdr:to>
    <xdr:cxnSp macro="">
      <xdr:nvCxnSpPr>
        <xdr:cNvPr id="19" name="66 Conector recto">
          <a:extLst>
            <a:ext uri="{FF2B5EF4-FFF2-40B4-BE49-F238E27FC236}">
              <a16:creationId xmlns:a16="http://schemas.microsoft.com/office/drawing/2014/main" id="{A50688EE-7B02-4BD9-B966-8CDD1ED135DE}"/>
            </a:ext>
          </a:extLst>
        </xdr:cNvPr>
        <xdr:cNvCxnSpPr/>
      </xdr:nvCxnSpPr>
      <xdr:spPr>
        <a:xfrm flipV="1">
          <a:off x="2069224" y="1860332"/>
          <a:ext cx="8061106" cy="1182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41</xdr:row>
      <xdr:rowOff>9524</xdr:rowOff>
    </xdr:from>
    <xdr:to>
      <xdr:col>3</xdr:col>
      <xdr:colOff>2599266</xdr:colOff>
      <xdr:row>49</xdr:row>
      <xdr:rowOff>167639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46C6713C-957D-4CEE-85A8-3167925CD453}"/>
            </a:ext>
          </a:extLst>
        </xdr:cNvPr>
        <xdr:cNvSpPr txBox="1"/>
      </xdr:nvSpPr>
      <xdr:spPr>
        <a:xfrm>
          <a:off x="0" y="8899524"/>
          <a:ext cx="13191066" cy="152971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just"/>
          <a:r>
            <a:rPr lang="en-US" sz="1100" b="1"/>
            <a:t>Notas:</a:t>
          </a:r>
        </a:p>
        <a:p>
          <a:pPr algn="just"/>
          <a:endParaRPr lang="en-US" sz="1100"/>
        </a:p>
        <a:p>
          <a:pPr algn="just"/>
          <a:r>
            <a:rPr lang="en-US" sz="1100"/>
            <a:t>-</a:t>
          </a:r>
          <a:r>
            <a:rPr lang="en-US" sz="1100" baseline="0"/>
            <a:t> En la base de datos de Reclamos presentados, se eliminaron las columnas que contenian datos personales de nuestros usuarios.</a:t>
          </a:r>
        </a:p>
        <a:p>
          <a:pPr algn="just"/>
          <a:r>
            <a:rPr lang="en-US" sz="1100" baseline="0"/>
            <a:t>- Desde el mes de enero 2022, se reemplazó el sistema de atención ciudadana, e</a:t>
          </a:r>
          <a:r>
            <a:rPr lang="es-CL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ste cambio no tuvo impacto sobre la ciudadanía y en la base de datos, lo único que cambia el la nomenclatura del N° de caso.</a:t>
          </a:r>
          <a:endParaRPr lang="en-US" sz="1100" baseline="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8"/>
  <sheetViews>
    <sheetView tabSelected="1" zoomScaleNormal="100" workbookViewId="0">
      <selection activeCell="C21" sqref="C21"/>
    </sheetView>
  </sheetViews>
  <sheetFormatPr baseColWidth="10" defaultColWidth="11.42578125" defaultRowHeight="15" x14ac:dyDescent="0.25"/>
  <cols>
    <col min="1" max="1" width="15.7109375" style="1" customWidth="1"/>
    <col min="2" max="4" width="40.7109375" style="1" customWidth="1"/>
    <col min="5" max="16384" width="11.42578125" style="1"/>
  </cols>
  <sheetData>
    <row r="2" spans="1:4" ht="203.25" customHeight="1" x14ac:dyDescent="0.25">
      <c r="A2" s="2"/>
      <c r="B2" s="2"/>
      <c r="C2" s="2"/>
      <c r="D2" s="2"/>
    </row>
    <row r="3" spans="1:4" ht="15.75" thickBot="1" x14ac:dyDescent="0.3"/>
    <row r="4" spans="1:4" s="4" customFormat="1" x14ac:dyDescent="0.25">
      <c r="A4" s="5" t="s">
        <v>1</v>
      </c>
      <c r="B4" s="6" t="s">
        <v>24</v>
      </c>
      <c r="C4" s="6" t="s">
        <v>25</v>
      </c>
      <c r="D4" s="7" t="s">
        <v>20</v>
      </c>
    </row>
    <row r="5" spans="1:4" ht="14.25" customHeight="1" x14ac:dyDescent="0.25">
      <c r="A5" s="24" t="s">
        <v>26</v>
      </c>
      <c r="B5" s="8">
        <f>COUNTIFS(Reclamos!$D$2:$D$243,"&gt;=01-01-2021",Reclamos!$D$2:$D$243,"&lt;=31-12-2021")</f>
        <v>10</v>
      </c>
      <c r="C5" s="28">
        <f>COUNTIFS(Reclamos!D2:D243,"&gt;=01-01-2021",Reclamos!D2:D243,"&lt;=31-12-2021",Reclamos!C2:C243,"RESPONDIDO")</f>
        <v>10</v>
      </c>
      <c r="D5" s="25">
        <f>C5/B5</f>
        <v>1</v>
      </c>
    </row>
    <row r="6" spans="1:4" x14ac:dyDescent="0.25">
      <c r="A6" s="24" t="s">
        <v>2</v>
      </c>
      <c r="B6" s="8">
        <f>COUNTIFS(Reclamos!$D$2:$D$243,"&gt;=01-01-2022",Reclamos!$D$2:$D$243,"&lt;=31-01-2022")</f>
        <v>11</v>
      </c>
      <c r="C6" s="28">
        <f>COUNTIFS(Reclamos!D2:D243,"&gt;=01-01-2022",Reclamos!D2:D243,"&lt;=31-01-2022",Reclamos!C2:C243,"RESPONDIDO")</f>
        <v>11</v>
      </c>
      <c r="D6" s="25">
        <f>C6/B6</f>
        <v>1</v>
      </c>
    </row>
    <row r="7" spans="1:4" x14ac:dyDescent="0.25">
      <c r="A7" s="24" t="s">
        <v>3</v>
      </c>
      <c r="B7" s="8">
        <f>COUNTIFS(Reclamos!$D$2:$D$243,"&gt;=01-02-2022",Reclamos!$D$2:$D$243,"&lt;=28-02-2022")</f>
        <v>23</v>
      </c>
      <c r="C7" s="28">
        <f>COUNTIFS(Reclamos!D2:D243,"&gt;=01-02-2022",Reclamos!D2:D243,"&lt;=28-02-2022",Reclamos!C2:C243,"RESPONDIDO")</f>
        <v>23</v>
      </c>
      <c r="D7" s="25">
        <f>C7/B7</f>
        <v>1</v>
      </c>
    </row>
    <row r="8" spans="1:4" x14ac:dyDescent="0.25">
      <c r="A8" s="24" t="s">
        <v>4</v>
      </c>
      <c r="B8" s="8">
        <f>COUNTIFS(Reclamos!$D$2:$D$243,"&gt;=01-03-2022",Reclamos!$D$2:$D$243,"&lt;=31-03-2022")</f>
        <v>3</v>
      </c>
      <c r="C8" s="28">
        <f>COUNTIFS(Reclamos!D2:D243,"&gt;=01-03-2022",Reclamos!D2:D243,"&lt;=31-03-2022",Reclamos!C2:C243,"RESPONDIDO")</f>
        <v>3</v>
      </c>
      <c r="D8" s="25">
        <f t="shared" ref="D8:D18" si="0">C8/B8</f>
        <v>1</v>
      </c>
    </row>
    <row r="9" spans="1:4" ht="14.25" customHeight="1" x14ac:dyDescent="0.25">
      <c r="A9" s="26" t="s">
        <v>5</v>
      </c>
      <c r="B9" s="9">
        <f>COUNTIFS(Reclamos!$D$2:$D$243,"&gt;=01-04-2022",Reclamos!$D$2:$D$243,"&lt;=30-04-2022")</f>
        <v>6</v>
      </c>
      <c r="C9" s="9">
        <f>COUNTIFS(Reclamos!D2:D243,"&gt;=01-04-2022",Reclamos!D2:D243,"&lt;=30-04-2022",Reclamos!C2:C243,"RESPONDIDO")</f>
        <v>6</v>
      </c>
      <c r="D9" s="27">
        <f t="shared" si="0"/>
        <v>1</v>
      </c>
    </row>
    <row r="10" spans="1:4" x14ac:dyDescent="0.25">
      <c r="A10" s="26" t="s">
        <v>6</v>
      </c>
      <c r="B10" s="9">
        <f>COUNTIFS(Reclamos!$D$2:$D$243,"&gt;=01-05-2022",Reclamos!$D$2:$D$243,"&lt;=31-05-2022")</f>
        <v>23</v>
      </c>
      <c r="C10" s="9">
        <f>COUNTIFS(Reclamos!D2:D243,"&gt;=01-05-2022",Reclamos!D2:D243,"&lt;=31-05-2022",Reclamos!C2:C243,"RESPONDIDO")</f>
        <v>22</v>
      </c>
      <c r="D10" s="27">
        <f t="shared" si="0"/>
        <v>0.95652173913043481</v>
      </c>
    </row>
    <row r="11" spans="1:4" x14ac:dyDescent="0.25">
      <c r="A11" s="26" t="s">
        <v>7</v>
      </c>
      <c r="B11" s="9">
        <f>COUNTIFS(Reclamos!$D$2:$D$243,"&gt;=01-06-2022",Reclamos!$D$2:$D$243,"&lt;=30-06-2022")</f>
        <v>15</v>
      </c>
      <c r="C11" s="9">
        <f>COUNTIFS(Reclamos!D2:D243,"&gt;=01-06-2022",Reclamos!D2:D243,"&lt;=30-06-2022",Reclamos!C2:C243,"RESPONDIDO")</f>
        <v>14</v>
      </c>
      <c r="D11" s="27">
        <f t="shared" si="0"/>
        <v>0.93333333333333335</v>
      </c>
    </row>
    <row r="12" spans="1:4" x14ac:dyDescent="0.25">
      <c r="A12" s="26" t="s">
        <v>8</v>
      </c>
      <c r="B12" s="9">
        <f>COUNTIFS(Reclamos!$D$2:$D$243,"&gt;=01-07-2022",Reclamos!$D$2:$D$243,"&lt;=31-07-2022")</f>
        <v>36</v>
      </c>
      <c r="C12" s="9">
        <f>COUNTIFS(Reclamos!D2:D243,"&gt;=01-07-2022",Reclamos!D2:D243,"&lt;=31-07-2022",Reclamos!C2:C243,"RESPONDIDO")</f>
        <v>29</v>
      </c>
      <c r="D12" s="27">
        <f t="shared" si="0"/>
        <v>0.80555555555555558</v>
      </c>
    </row>
    <row r="13" spans="1:4" x14ac:dyDescent="0.25">
      <c r="A13" s="26" t="s">
        <v>9</v>
      </c>
      <c r="B13" s="9">
        <f>COUNTIFS(Reclamos!$D$2:$D$243,"&gt;=01-08-2022",Reclamos!$D$2:$D$243,"&lt;=31-08-2022")</f>
        <v>44</v>
      </c>
      <c r="C13" s="9">
        <f>COUNTIFS(Reclamos!D2:D243,"&gt;=01-08-2022",Reclamos!D2:D243,"&lt;=31-08-2022",Reclamos!C2:C243,"RESPONDIDO")</f>
        <v>29</v>
      </c>
      <c r="D13" s="27">
        <f t="shared" si="0"/>
        <v>0.65909090909090906</v>
      </c>
    </row>
    <row r="14" spans="1:4" ht="14.25" customHeight="1" x14ac:dyDescent="0.25">
      <c r="A14" s="24" t="s">
        <v>12</v>
      </c>
      <c r="B14" s="8">
        <f>COUNTIFS(Reclamos!$D$2:$D$243,"&gt;=01-09-2022",Reclamos!$D$2:$D$243,"&lt;=30-09-2022")</f>
        <v>28</v>
      </c>
      <c r="C14" s="8">
        <f>COUNTIFS(Reclamos!D2:D243,"&gt;=01-09-2022",Reclamos!D2:D243,"&lt;=30-09-2022",Reclamos!C2:C243,"RESPONDIDO")</f>
        <v>21</v>
      </c>
      <c r="D14" s="25">
        <f t="shared" si="0"/>
        <v>0.75</v>
      </c>
    </row>
    <row r="15" spans="1:4" x14ac:dyDescent="0.25">
      <c r="A15" s="24" t="s">
        <v>13</v>
      </c>
      <c r="B15" s="8">
        <f>COUNTIFS(Reclamos!$D$2:$D$243,"&gt;=01-10-2022",Reclamos!$D$2:$D$243,"&lt;=31-10-2022")</f>
        <v>43</v>
      </c>
      <c r="C15" s="8">
        <f>COUNTIFS(Reclamos!D2:D243,"&gt;=01-10-2022",Reclamos!D2:D243,"&lt;=31-10-2022",Reclamos!C2:C243,"RESPONDIDO")</f>
        <v>33</v>
      </c>
      <c r="D15" s="25">
        <f t="shared" si="0"/>
        <v>0.76744186046511631</v>
      </c>
    </row>
    <row r="16" spans="1:4" x14ac:dyDescent="0.25">
      <c r="A16" s="24" t="s">
        <v>14</v>
      </c>
      <c r="B16" s="8"/>
      <c r="C16" s="8"/>
      <c r="D16" s="25"/>
    </row>
    <row r="17" spans="1:4" x14ac:dyDescent="0.25">
      <c r="A17" s="24" t="s">
        <v>15</v>
      </c>
      <c r="B17" s="8"/>
      <c r="C17" s="8"/>
      <c r="D17" s="25"/>
    </row>
    <row r="18" spans="1:4" ht="15.75" thickBot="1" x14ac:dyDescent="0.3">
      <c r="A18" s="10" t="s">
        <v>21</v>
      </c>
      <c r="B18" s="11">
        <f>SUM(B5:B17)</f>
        <v>242</v>
      </c>
      <c r="C18" s="11">
        <f>SUM(C5:C17)</f>
        <v>201</v>
      </c>
      <c r="D18" s="12">
        <f t="shared" si="0"/>
        <v>0.83057851239669422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3"/>
  <sheetViews>
    <sheetView zoomScaleNormal="100" workbookViewId="0">
      <pane ySplit="1" topLeftCell="A2" activePane="bottomLeft" state="frozen"/>
      <selection pane="bottomLeft" activeCell="B244" sqref="B244"/>
    </sheetView>
  </sheetViews>
  <sheetFormatPr baseColWidth="10" defaultRowHeight="15" x14ac:dyDescent="0.25"/>
  <cols>
    <col min="2" max="2" width="17.42578125" customWidth="1"/>
    <col min="3" max="3" width="16.28515625" customWidth="1"/>
    <col min="4" max="4" width="15.28515625" customWidth="1"/>
    <col min="5" max="5" width="13.28515625" customWidth="1"/>
    <col min="6" max="6" width="14.140625" customWidth="1"/>
    <col min="7" max="7" width="24.85546875" customWidth="1"/>
    <col min="8" max="8" width="20.85546875" customWidth="1"/>
    <col min="9" max="9" width="14.85546875" customWidth="1"/>
    <col min="10" max="10" width="24.28515625" customWidth="1"/>
  </cols>
  <sheetData>
    <row r="1" spans="1:10" ht="60" x14ac:dyDescent="0.25">
      <c r="A1" s="14" t="s">
        <v>72</v>
      </c>
      <c r="B1" s="14" t="s">
        <v>38</v>
      </c>
      <c r="C1" s="14" t="s">
        <v>39</v>
      </c>
      <c r="D1" s="14" t="s">
        <v>40</v>
      </c>
      <c r="E1" s="14" t="s">
        <v>41</v>
      </c>
      <c r="F1" s="14" t="s">
        <v>42</v>
      </c>
      <c r="G1" s="14" t="s">
        <v>43</v>
      </c>
      <c r="H1" s="14" t="s">
        <v>44</v>
      </c>
      <c r="I1" s="14" t="s">
        <v>45</v>
      </c>
      <c r="J1" s="14" t="s">
        <v>18</v>
      </c>
    </row>
    <row r="2" spans="1:10" x14ac:dyDescent="0.25">
      <c r="A2" s="15">
        <v>1</v>
      </c>
      <c r="B2" s="16" t="s">
        <v>78</v>
      </c>
      <c r="C2" s="49" t="s">
        <v>30</v>
      </c>
      <c r="D2" s="18">
        <v>44442.511019571757</v>
      </c>
      <c r="E2" s="17" t="s">
        <v>60</v>
      </c>
      <c r="F2" s="17" t="s">
        <v>47</v>
      </c>
      <c r="G2" s="17" t="s">
        <v>70</v>
      </c>
      <c r="H2" s="17" t="s">
        <v>55</v>
      </c>
      <c r="I2" s="48">
        <v>44778</v>
      </c>
      <c r="J2" s="16" t="s">
        <v>78</v>
      </c>
    </row>
    <row r="3" spans="1:10" x14ac:dyDescent="0.25">
      <c r="A3" s="15">
        <v>2</v>
      </c>
      <c r="B3" s="16" t="s">
        <v>79</v>
      </c>
      <c r="C3" s="49" t="s">
        <v>30</v>
      </c>
      <c r="D3" s="18">
        <v>44483.001044409721</v>
      </c>
      <c r="E3" s="17" t="s">
        <v>60</v>
      </c>
      <c r="F3" s="17" t="s">
        <v>47</v>
      </c>
      <c r="G3" s="17" t="s">
        <v>51</v>
      </c>
      <c r="H3" s="17" t="s">
        <v>80</v>
      </c>
      <c r="I3" s="48">
        <v>44849</v>
      </c>
      <c r="J3" s="16" t="s">
        <v>79</v>
      </c>
    </row>
    <row r="4" spans="1:10" x14ac:dyDescent="0.25">
      <c r="A4" s="15">
        <v>3</v>
      </c>
      <c r="B4" s="16" t="s">
        <v>81</v>
      </c>
      <c r="C4" s="49" t="s">
        <v>30</v>
      </c>
      <c r="D4" s="18">
        <v>44498.401383217592</v>
      </c>
      <c r="E4" s="17" t="s">
        <v>60</v>
      </c>
      <c r="F4" s="17" t="s">
        <v>47</v>
      </c>
      <c r="G4" s="17" t="s">
        <v>70</v>
      </c>
      <c r="H4" s="17" t="s">
        <v>55</v>
      </c>
      <c r="I4" s="48">
        <v>44778</v>
      </c>
      <c r="J4" s="16" t="s">
        <v>81</v>
      </c>
    </row>
    <row r="5" spans="1:10" x14ac:dyDescent="0.25">
      <c r="A5" s="15">
        <v>4</v>
      </c>
      <c r="B5" s="16" t="s">
        <v>82</v>
      </c>
      <c r="C5" s="49" t="s">
        <v>30</v>
      </c>
      <c r="D5" s="18">
        <v>44517</v>
      </c>
      <c r="E5" s="17" t="s">
        <v>60</v>
      </c>
      <c r="F5" s="17" t="s">
        <v>47</v>
      </c>
      <c r="G5" s="17" t="s">
        <v>70</v>
      </c>
      <c r="H5" s="17" t="s">
        <v>55</v>
      </c>
      <c r="I5" s="48">
        <v>44778</v>
      </c>
      <c r="J5" s="16" t="s">
        <v>82</v>
      </c>
    </row>
    <row r="6" spans="1:10" x14ac:dyDescent="0.25">
      <c r="A6" s="15">
        <v>5</v>
      </c>
      <c r="B6" s="16" t="s">
        <v>83</v>
      </c>
      <c r="C6" s="49" t="s">
        <v>30</v>
      </c>
      <c r="D6" s="18">
        <v>44532.632048611114</v>
      </c>
      <c r="E6" s="17" t="s">
        <v>60</v>
      </c>
      <c r="F6" s="17" t="s">
        <v>47</v>
      </c>
      <c r="G6" s="17" t="s">
        <v>53</v>
      </c>
      <c r="H6" s="17" t="s">
        <v>32</v>
      </c>
      <c r="I6" s="48">
        <v>44568</v>
      </c>
      <c r="J6" s="16" t="s">
        <v>83</v>
      </c>
    </row>
    <row r="7" spans="1:10" x14ac:dyDescent="0.25">
      <c r="A7" s="15">
        <v>6</v>
      </c>
      <c r="B7" s="16" t="s">
        <v>84</v>
      </c>
      <c r="C7" s="49" t="s">
        <v>30</v>
      </c>
      <c r="D7" s="18">
        <v>44539</v>
      </c>
      <c r="E7" s="17" t="s">
        <v>60</v>
      </c>
      <c r="F7" s="17" t="s">
        <v>47</v>
      </c>
      <c r="G7" s="17" t="s">
        <v>70</v>
      </c>
      <c r="H7" s="17" t="s">
        <v>55</v>
      </c>
      <c r="I7" s="48">
        <v>44778</v>
      </c>
      <c r="J7" s="16" t="s">
        <v>84</v>
      </c>
    </row>
    <row r="8" spans="1:10" x14ac:dyDescent="0.25">
      <c r="A8" s="15">
        <v>7</v>
      </c>
      <c r="B8" s="16" t="s">
        <v>85</v>
      </c>
      <c r="C8" s="49" t="s">
        <v>30</v>
      </c>
      <c r="D8" s="18">
        <v>44548.846168981479</v>
      </c>
      <c r="E8" s="17" t="s">
        <v>60</v>
      </c>
      <c r="F8" s="17" t="s">
        <v>47</v>
      </c>
      <c r="G8" s="17" t="s">
        <v>50</v>
      </c>
      <c r="H8" s="17" t="s">
        <v>56</v>
      </c>
      <c r="I8" s="48">
        <v>44778</v>
      </c>
      <c r="J8" s="16" t="s">
        <v>85</v>
      </c>
    </row>
    <row r="9" spans="1:10" x14ac:dyDescent="0.25">
      <c r="A9" s="15">
        <v>8</v>
      </c>
      <c r="B9" s="16" t="s">
        <v>86</v>
      </c>
      <c r="C9" s="49" t="s">
        <v>30</v>
      </c>
      <c r="D9" s="18">
        <v>44549.323680555557</v>
      </c>
      <c r="E9" s="17" t="s">
        <v>60</v>
      </c>
      <c r="F9" s="17" t="s">
        <v>47</v>
      </c>
      <c r="G9" s="17" t="s">
        <v>50</v>
      </c>
      <c r="H9" s="17" t="s">
        <v>56</v>
      </c>
      <c r="I9" s="48">
        <v>44778</v>
      </c>
      <c r="J9" s="16" t="s">
        <v>86</v>
      </c>
    </row>
    <row r="10" spans="1:10" x14ac:dyDescent="0.25">
      <c r="A10" s="15">
        <v>9</v>
      </c>
      <c r="B10" s="16" t="s">
        <v>87</v>
      </c>
      <c r="C10" s="49" t="s">
        <v>30</v>
      </c>
      <c r="D10" s="18">
        <v>44551.393703703703</v>
      </c>
      <c r="E10" s="17" t="s">
        <v>60</v>
      </c>
      <c r="F10" s="17" t="s">
        <v>47</v>
      </c>
      <c r="G10" s="17" t="s">
        <v>53</v>
      </c>
      <c r="H10" s="17" t="s">
        <v>55</v>
      </c>
      <c r="I10" s="48">
        <v>44566</v>
      </c>
      <c r="J10" s="16" t="s">
        <v>87</v>
      </c>
    </row>
    <row r="11" spans="1:10" x14ac:dyDescent="0.25">
      <c r="A11" s="15">
        <v>10</v>
      </c>
      <c r="B11" s="16" t="s">
        <v>88</v>
      </c>
      <c r="C11" s="49" t="s">
        <v>30</v>
      </c>
      <c r="D11" s="47">
        <v>44559</v>
      </c>
      <c r="E11" s="49" t="s">
        <v>60</v>
      </c>
      <c r="F11" s="49" t="s">
        <v>47</v>
      </c>
      <c r="G11" s="49" t="s">
        <v>52</v>
      </c>
      <c r="H11" s="49" t="s">
        <v>89</v>
      </c>
      <c r="I11" s="48">
        <v>44778</v>
      </c>
      <c r="J11" s="16" t="s">
        <v>88</v>
      </c>
    </row>
    <row r="12" spans="1:10" x14ac:dyDescent="0.25">
      <c r="A12" s="15">
        <v>11</v>
      </c>
      <c r="B12" s="16">
        <v>370</v>
      </c>
      <c r="C12" s="17" t="s">
        <v>30</v>
      </c>
      <c r="D12" s="18">
        <v>44562</v>
      </c>
      <c r="E12" s="17" t="s">
        <v>46</v>
      </c>
      <c r="F12" s="17" t="s">
        <v>47</v>
      </c>
      <c r="G12" s="17" t="s">
        <v>53</v>
      </c>
      <c r="H12" s="17" t="s">
        <v>49</v>
      </c>
      <c r="I12" s="18">
        <v>44563</v>
      </c>
      <c r="J12" s="16">
        <v>370</v>
      </c>
    </row>
    <row r="13" spans="1:10" x14ac:dyDescent="0.25">
      <c r="A13" s="15">
        <v>12</v>
      </c>
      <c r="B13" s="16">
        <v>371</v>
      </c>
      <c r="C13" s="17" t="s">
        <v>30</v>
      </c>
      <c r="D13" s="18">
        <v>44562</v>
      </c>
      <c r="E13" s="17" t="s">
        <v>46</v>
      </c>
      <c r="F13" s="17" t="s">
        <v>47</v>
      </c>
      <c r="G13" s="17" t="s">
        <v>53</v>
      </c>
      <c r="H13" s="17" t="s">
        <v>49</v>
      </c>
      <c r="I13" s="18">
        <v>44563</v>
      </c>
      <c r="J13" s="16">
        <v>371</v>
      </c>
    </row>
    <row r="14" spans="1:10" x14ac:dyDescent="0.25">
      <c r="A14" s="15">
        <v>13</v>
      </c>
      <c r="B14" s="16">
        <v>373</v>
      </c>
      <c r="C14" s="17" t="s">
        <v>30</v>
      </c>
      <c r="D14" s="18">
        <v>44562</v>
      </c>
      <c r="E14" s="17" t="s">
        <v>46</v>
      </c>
      <c r="F14" s="17" t="s">
        <v>47</v>
      </c>
      <c r="G14" s="17" t="s">
        <v>53</v>
      </c>
      <c r="H14" s="17" t="s">
        <v>49</v>
      </c>
      <c r="I14" s="47">
        <v>44562</v>
      </c>
      <c r="J14" s="16">
        <v>373</v>
      </c>
    </row>
    <row r="15" spans="1:10" x14ac:dyDescent="0.25">
      <c r="A15" s="15">
        <v>14</v>
      </c>
      <c r="B15" s="16">
        <v>377</v>
      </c>
      <c r="C15" s="17" t="s">
        <v>30</v>
      </c>
      <c r="D15" s="18">
        <v>44562</v>
      </c>
      <c r="E15" s="17" t="s">
        <v>46</v>
      </c>
      <c r="F15" s="17" t="s">
        <v>47</v>
      </c>
      <c r="G15" s="17" t="s">
        <v>53</v>
      </c>
      <c r="H15" s="17" t="s">
        <v>49</v>
      </c>
      <c r="I15" s="47">
        <v>44562</v>
      </c>
      <c r="J15" s="16">
        <v>377</v>
      </c>
    </row>
    <row r="16" spans="1:10" x14ac:dyDescent="0.25">
      <c r="A16" s="15">
        <v>15</v>
      </c>
      <c r="B16" s="16">
        <v>685</v>
      </c>
      <c r="C16" s="17" t="s">
        <v>30</v>
      </c>
      <c r="D16" s="18">
        <v>44562</v>
      </c>
      <c r="E16" s="17" t="s">
        <v>46</v>
      </c>
      <c r="F16" s="17" t="s">
        <v>47</v>
      </c>
      <c r="G16" s="17" t="s">
        <v>52</v>
      </c>
      <c r="H16" s="17" t="s">
        <v>49</v>
      </c>
      <c r="I16" s="47">
        <v>44562</v>
      </c>
      <c r="J16" s="16">
        <v>685</v>
      </c>
    </row>
    <row r="17" spans="1:10" x14ac:dyDescent="0.25">
      <c r="A17" s="15">
        <v>16</v>
      </c>
      <c r="B17" s="16">
        <v>1435</v>
      </c>
      <c r="C17" s="17" t="s">
        <v>30</v>
      </c>
      <c r="D17" s="18">
        <v>44562</v>
      </c>
      <c r="E17" s="17" t="s">
        <v>46</v>
      </c>
      <c r="F17" s="17" t="s">
        <v>47</v>
      </c>
      <c r="G17" s="17" t="s">
        <v>51</v>
      </c>
      <c r="H17" s="17" t="s">
        <v>49</v>
      </c>
      <c r="I17" s="47">
        <v>44562</v>
      </c>
      <c r="J17" s="16">
        <v>1435</v>
      </c>
    </row>
    <row r="18" spans="1:10" x14ac:dyDescent="0.25">
      <c r="A18" s="15">
        <v>17</v>
      </c>
      <c r="B18" s="16">
        <v>2276</v>
      </c>
      <c r="C18" s="17" t="s">
        <v>30</v>
      </c>
      <c r="D18" s="18">
        <v>44562</v>
      </c>
      <c r="E18" s="17" t="s">
        <v>46</v>
      </c>
      <c r="F18" s="17" t="s">
        <v>47</v>
      </c>
      <c r="G18" s="17" t="s">
        <v>50</v>
      </c>
      <c r="H18" s="17" t="s">
        <v>49</v>
      </c>
      <c r="I18" s="47">
        <v>44562</v>
      </c>
      <c r="J18" s="16">
        <v>2276</v>
      </c>
    </row>
    <row r="19" spans="1:10" x14ac:dyDescent="0.25">
      <c r="A19" s="15">
        <v>18</v>
      </c>
      <c r="B19" s="16">
        <v>2284</v>
      </c>
      <c r="C19" s="17" t="s">
        <v>30</v>
      </c>
      <c r="D19" s="18">
        <v>44562</v>
      </c>
      <c r="E19" s="17" t="s">
        <v>46</v>
      </c>
      <c r="F19" s="17" t="s">
        <v>47</v>
      </c>
      <c r="G19" s="17" t="s">
        <v>50</v>
      </c>
      <c r="H19" s="17" t="s">
        <v>49</v>
      </c>
      <c r="I19" s="47">
        <v>44562</v>
      </c>
      <c r="J19" s="16">
        <v>2284</v>
      </c>
    </row>
    <row r="20" spans="1:10" x14ac:dyDescent="0.25">
      <c r="A20" s="15">
        <v>19</v>
      </c>
      <c r="B20" s="16">
        <v>2497</v>
      </c>
      <c r="C20" s="17" t="s">
        <v>30</v>
      </c>
      <c r="D20" s="18">
        <v>44562</v>
      </c>
      <c r="E20" s="17" t="s">
        <v>46</v>
      </c>
      <c r="F20" s="17" t="s">
        <v>47</v>
      </c>
      <c r="G20" s="17" t="s">
        <v>48</v>
      </c>
      <c r="H20" s="17" t="s">
        <v>49</v>
      </c>
      <c r="I20" s="47">
        <v>44562</v>
      </c>
      <c r="J20" s="16">
        <v>2497</v>
      </c>
    </row>
    <row r="21" spans="1:10" x14ac:dyDescent="0.25">
      <c r="A21" s="15">
        <v>20</v>
      </c>
      <c r="B21" s="16">
        <v>3114</v>
      </c>
      <c r="C21" s="17" t="s">
        <v>30</v>
      </c>
      <c r="D21" s="18">
        <v>44585</v>
      </c>
      <c r="E21" s="17" t="s">
        <v>54</v>
      </c>
      <c r="F21" s="17" t="s">
        <v>47</v>
      </c>
      <c r="G21" s="17" t="s">
        <v>53</v>
      </c>
      <c r="H21" s="17" t="s">
        <v>55</v>
      </c>
      <c r="I21" s="47">
        <v>44778</v>
      </c>
      <c r="J21" s="16">
        <v>3114</v>
      </c>
    </row>
    <row r="22" spans="1:10" x14ac:dyDescent="0.25">
      <c r="A22" s="15">
        <v>21</v>
      </c>
      <c r="B22" s="16">
        <v>3093</v>
      </c>
      <c r="C22" s="17" t="s">
        <v>30</v>
      </c>
      <c r="D22" s="18">
        <v>44589</v>
      </c>
      <c r="E22" s="17" t="s">
        <v>54</v>
      </c>
      <c r="F22" s="17" t="s">
        <v>47</v>
      </c>
      <c r="G22" s="17" t="s">
        <v>77</v>
      </c>
      <c r="H22" s="17" t="s">
        <v>55</v>
      </c>
      <c r="I22" s="47">
        <v>44778</v>
      </c>
      <c r="J22" s="16">
        <v>3093</v>
      </c>
    </row>
    <row r="23" spans="1:10" x14ac:dyDescent="0.25">
      <c r="A23" s="15">
        <v>22</v>
      </c>
      <c r="B23" s="16">
        <v>2971</v>
      </c>
      <c r="C23" s="17" t="s">
        <v>30</v>
      </c>
      <c r="D23" s="18">
        <v>44600</v>
      </c>
      <c r="E23" s="17" t="s">
        <v>54</v>
      </c>
      <c r="F23" s="17" t="s">
        <v>47</v>
      </c>
      <c r="G23" s="17" t="s">
        <v>73</v>
      </c>
      <c r="H23" s="17" t="s">
        <v>56</v>
      </c>
      <c r="I23" s="47">
        <v>44778</v>
      </c>
      <c r="J23" s="16">
        <v>2971</v>
      </c>
    </row>
    <row r="24" spans="1:10" x14ac:dyDescent="0.25">
      <c r="A24" s="15">
        <v>23</v>
      </c>
      <c r="B24" s="16">
        <v>3014</v>
      </c>
      <c r="C24" s="17" t="s">
        <v>30</v>
      </c>
      <c r="D24" s="18">
        <v>44601</v>
      </c>
      <c r="E24" s="17" t="s">
        <v>54</v>
      </c>
      <c r="F24" s="17" t="s">
        <v>47</v>
      </c>
      <c r="G24" s="17" t="s">
        <v>48</v>
      </c>
      <c r="H24" s="17" t="s">
        <v>55</v>
      </c>
      <c r="I24" s="18">
        <v>44683</v>
      </c>
      <c r="J24" s="16">
        <v>3014</v>
      </c>
    </row>
    <row r="25" spans="1:10" x14ac:dyDescent="0.25">
      <c r="A25" s="15">
        <v>24</v>
      </c>
      <c r="B25" s="16">
        <v>3078</v>
      </c>
      <c r="C25" s="17" t="s">
        <v>30</v>
      </c>
      <c r="D25" s="18">
        <v>44601</v>
      </c>
      <c r="E25" s="17" t="s">
        <v>54</v>
      </c>
      <c r="F25" s="17" t="s">
        <v>47</v>
      </c>
      <c r="G25" s="17" t="s">
        <v>48</v>
      </c>
      <c r="H25" s="17" t="s">
        <v>55</v>
      </c>
      <c r="I25" s="18">
        <v>44671</v>
      </c>
      <c r="J25" s="16">
        <v>3078</v>
      </c>
    </row>
    <row r="26" spans="1:10" x14ac:dyDescent="0.25">
      <c r="A26" s="15">
        <v>25</v>
      </c>
      <c r="B26" s="16">
        <v>3151</v>
      </c>
      <c r="C26" s="17" t="s">
        <v>30</v>
      </c>
      <c r="D26" s="18">
        <v>44601</v>
      </c>
      <c r="E26" s="17" t="s">
        <v>54</v>
      </c>
      <c r="F26" s="17" t="s">
        <v>47</v>
      </c>
      <c r="G26" s="17" t="s">
        <v>48</v>
      </c>
      <c r="H26" s="17" t="s">
        <v>55</v>
      </c>
      <c r="I26" s="18">
        <v>44671</v>
      </c>
      <c r="J26" s="16">
        <v>3151</v>
      </c>
    </row>
    <row r="27" spans="1:10" x14ac:dyDescent="0.25">
      <c r="A27" s="15">
        <v>26</v>
      </c>
      <c r="B27" s="16">
        <v>3007</v>
      </c>
      <c r="C27" s="17" t="s">
        <v>30</v>
      </c>
      <c r="D27" s="18">
        <v>44602</v>
      </c>
      <c r="E27" s="17" t="s">
        <v>54</v>
      </c>
      <c r="F27" s="17" t="s">
        <v>47</v>
      </c>
      <c r="G27" s="17" t="s">
        <v>48</v>
      </c>
      <c r="H27" s="17" t="s">
        <v>56</v>
      </c>
      <c r="I27" s="18">
        <v>44683</v>
      </c>
      <c r="J27" s="16">
        <v>3007</v>
      </c>
    </row>
    <row r="28" spans="1:10" x14ac:dyDescent="0.25">
      <c r="A28" s="15">
        <v>27</v>
      </c>
      <c r="B28" s="16">
        <v>2927</v>
      </c>
      <c r="C28" s="17" t="s">
        <v>30</v>
      </c>
      <c r="D28" s="18">
        <v>44603</v>
      </c>
      <c r="E28" s="17" t="s">
        <v>54</v>
      </c>
      <c r="F28" s="17" t="s">
        <v>47</v>
      </c>
      <c r="G28" s="17" t="s">
        <v>73</v>
      </c>
      <c r="H28" s="17" t="s">
        <v>65</v>
      </c>
      <c r="I28" s="47">
        <v>44778</v>
      </c>
      <c r="J28" s="16">
        <v>2927</v>
      </c>
    </row>
    <row r="29" spans="1:10" x14ac:dyDescent="0.25">
      <c r="A29" s="15">
        <v>28</v>
      </c>
      <c r="B29" s="16">
        <v>2930</v>
      </c>
      <c r="C29" s="17" t="s">
        <v>30</v>
      </c>
      <c r="D29" s="18">
        <v>44603</v>
      </c>
      <c r="E29" s="17" t="s">
        <v>54</v>
      </c>
      <c r="F29" s="17" t="s">
        <v>47</v>
      </c>
      <c r="G29" s="17" t="s">
        <v>51</v>
      </c>
      <c r="H29" s="17" t="s">
        <v>57</v>
      </c>
      <c r="I29" s="18">
        <v>44672</v>
      </c>
      <c r="J29" s="16">
        <v>2930</v>
      </c>
    </row>
    <row r="30" spans="1:10" x14ac:dyDescent="0.25">
      <c r="A30" s="15">
        <v>29</v>
      </c>
      <c r="B30" s="16">
        <v>3022</v>
      </c>
      <c r="C30" s="17" t="s">
        <v>30</v>
      </c>
      <c r="D30" s="18">
        <v>44603</v>
      </c>
      <c r="E30" s="17" t="s">
        <v>54</v>
      </c>
      <c r="F30" s="17" t="s">
        <v>47</v>
      </c>
      <c r="G30" s="17" t="s">
        <v>51</v>
      </c>
      <c r="H30" s="17" t="s">
        <v>55</v>
      </c>
      <c r="I30" s="18">
        <v>44672</v>
      </c>
      <c r="J30" s="16">
        <v>3022</v>
      </c>
    </row>
    <row r="31" spans="1:10" x14ac:dyDescent="0.25">
      <c r="A31" s="15">
        <v>30</v>
      </c>
      <c r="B31" s="16">
        <v>3047</v>
      </c>
      <c r="C31" s="17" t="s">
        <v>30</v>
      </c>
      <c r="D31" s="18">
        <v>44603</v>
      </c>
      <c r="E31" s="17" t="s">
        <v>54</v>
      </c>
      <c r="F31" s="17" t="s">
        <v>47</v>
      </c>
      <c r="G31" s="17" t="s">
        <v>73</v>
      </c>
      <c r="H31" s="17" t="s">
        <v>65</v>
      </c>
      <c r="I31" s="47">
        <v>44778</v>
      </c>
      <c r="J31" s="16">
        <v>3047</v>
      </c>
    </row>
    <row r="32" spans="1:10" x14ac:dyDescent="0.25">
      <c r="A32" s="15">
        <v>31</v>
      </c>
      <c r="B32" s="16">
        <v>2917</v>
      </c>
      <c r="C32" s="17" t="s">
        <v>30</v>
      </c>
      <c r="D32" s="18">
        <v>44605</v>
      </c>
      <c r="E32" s="17" t="s">
        <v>54</v>
      </c>
      <c r="F32" s="17" t="s">
        <v>47</v>
      </c>
      <c r="G32" s="17" t="s">
        <v>70</v>
      </c>
      <c r="H32" s="17" t="s">
        <v>57</v>
      </c>
      <c r="I32" s="47">
        <v>44778</v>
      </c>
      <c r="J32" s="16">
        <v>2917</v>
      </c>
    </row>
    <row r="33" spans="1:10" x14ac:dyDescent="0.25">
      <c r="A33" s="15">
        <v>32</v>
      </c>
      <c r="B33" s="16">
        <v>3036</v>
      </c>
      <c r="C33" s="17" t="s">
        <v>30</v>
      </c>
      <c r="D33" s="18">
        <v>44606</v>
      </c>
      <c r="E33" s="17" t="s">
        <v>54</v>
      </c>
      <c r="F33" s="17" t="s">
        <v>47</v>
      </c>
      <c r="G33" s="17" t="s">
        <v>76</v>
      </c>
      <c r="H33" s="17" t="s">
        <v>57</v>
      </c>
      <c r="I33" s="47">
        <v>44778</v>
      </c>
      <c r="J33" s="16">
        <v>3036</v>
      </c>
    </row>
    <row r="34" spans="1:10" x14ac:dyDescent="0.25">
      <c r="A34" s="15">
        <v>33</v>
      </c>
      <c r="B34" s="16">
        <v>3144</v>
      </c>
      <c r="C34" s="17" t="s">
        <v>30</v>
      </c>
      <c r="D34" s="18">
        <v>44606</v>
      </c>
      <c r="E34" s="17" t="s">
        <v>54</v>
      </c>
      <c r="F34" s="17" t="s">
        <v>47</v>
      </c>
      <c r="G34" s="17" t="s">
        <v>51</v>
      </c>
      <c r="H34" s="17" t="s">
        <v>55</v>
      </c>
      <c r="I34" s="18">
        <v>44672</v>
      </c>
      <c r="J34" s="16">
        <v>3144</v>
      </c>
    </row>
    <row r="35" spans="1:10" x14ac:dyDescent="0.25">
      <c r="A35" s="15">
        <v>34</v>
      </c>
      <c r="B35" s="16">
        <v>2943</v>
      </c>
      <c r="C35" s="17" t="s">
        <v>30</v>
      </c>
      <c r="D35" s="18">
        <v>44607</v>
      </c>
      <c r="E35" s="17" t="s">
        <v>54</v>
      </c>
      <c r="F35" s="17" t="s">
        <v>47</v>
      </c>
      <c r="G35" s="17" t="s">
        <v>73</v>
      </c>
      <c r="H35" s="17" t="s">
        <v>56</v>
      </c>
      <c r="I35" s="47">
        <v>44778</v>
      </c>
      <c r="J35" s="16">
        <v>2943</v>
      </c>
    </row>
    <row r="36" spans="1:10" x14ac:dyDescent="0.25">
      <c r="A36" s="15">
        <v>35</v>
      </c>
      <c r="B36" s="16">
        <v>2956</v>
      </c>
      <c r="C36" s="17" t="s">
        <v>30</v>
      </c>
      <c r="D36" s="18">
        <v>44607</v>
      </c>
      <c r="E36" s="17" t="s">
        <v>54</v>
      </c>
      <c r="F36" s="17" t="s">
        <v>47</v>
      </c>
      <c r="G36" s="17" t="s">
        <v>73</v>
      </c>
      <c r="H36" s="17" t="s">
        <v>56</v>
      </c>
      <c r="I36" s="47">
        <v>44778</v>
      </c>
      <c r="J36" s="16">
        <v>2956</v>
      </c>
    </row>
    <row r="37" spans="1:10" x14ac:dyDescent="0.25">
      <c r="A37" s="15">
        <v>36</v>
      </c>
      <c r="B37" s="16">
        <v>2975</v>
      </c>
      <c r="C37" s="17" t="s">
        <v>30</v>
      </c>
      <c r="D37" s="18">
        <v>44607</v>
      </c>
      <c r="E37" s="17" t="s">
        <v>54</v>
      </c>
      <c r="F37" s="17" t="s">
        <v>47</v>
      </c>
      <c r="G37" s="17" t="s">
        <v>73</v>
      </c>
      <c r="H37" s="17" t="s">
        <v>56</v>
      </c>
      <c r="I37" s="47">
        <v>44778</v>
      </c>
      <c r="J37" s="16">
        <v>2975</v>
      </c>
    </row>
    <row r="38" spans="1:10" x14ac:dyDescent="0.25">
      <c r="A38" s="15">
        <v>37</v>
      </c>
      <c r="B38" s="16">
        <v>2986</v>
      </c>
      <c r="C38" s="17" t="s">
        <v>30</v>
      </c>
      <c r="D38" s="18">
        <v>44607</v>
      </c>
      <c r="E38" s="17" t="s">
        <v>54</v>
      </c>
      <c r="F38" s="17" t="s">
        <v>47</v>
      </c>
      <c r="G38" s="17" t="s">
        <v>73</v>
      </c>
      <c r="H38" s="17" t="s">
        <v>56</v>
      </c>
      <c r="I38" s="47">
        <v>44778</v>
      </c>
      <c r="J38" s="16">
        <v>2986</v>
      </c>
    </row>
    <row r="39" spans="1:10" x14ac:dyDescent="0.25">
      <c r="A39" s="15">
        <v>38</v>
      </c>
      <c r="B39" s="16">
        <v>2992</v>
      </c>
      <c r="C39" s="17" t="s">
        <v>30</v>
      </c>
      <c r="D39" s="18">
        <v>44607</v>
      </c>
      <c r="E39" s="17" t="s">
        <v>54</v>
      </c>
      <c r="F39" s="17" t="s">
        <v>47</v>
      </c>
      <c r="G39" s="17" t="s">
        <v>73</v>
      </c>
      <c r="H39" s="17" t="s">
        <v>56</v>
      </c>
      <c r="I39" s="47">
        <v>44778</v>
      </c>
      <c r="J39" s="16">
        <v>2992</v>
      </c>
    </row>
    <row r="40" spans="1:10" x14ac:dyDescent="0.25">
      <c r="A40" s="15">
        <v>39</v>
      </c>
      <c r="B40" s="16">
        <v>3046</v>
      </c>
      <c r="C40" s="17" t="s">
        <v>30</v>
      </c>
      <c r="D40" s="18">
        <v>44607</v>
      </c>
      <c r="E40" s="17" t="s">
        <v>54</v>
      </c>
      <c r="F40" s="17" t="s">
        <v>47</v>
      </c>
      <c r="G40" s="17" t="s">
        <v>73</v>
      </c>
      <c r="H40" s="17" t="s">
        <v>56</v>
      </c>
      <c r="I40" s="47">
        <v>44778</v>
      </c>
      <c r="J40" s="16">
        <v>3046</v>
      </c>
    </row>
    <row r="41" spans="1:10" x14ac:dyDescent="0.25">
      <c r="A41" s="15">
        <v>40</v>
      </c>
      <c r="B41" s="16">
        <v>3090</v>
      </c>
      <c r="C41" s="17" t="s">
        <v>30</v>
      </c>
      <c r="D41" s="18">
        <v>44607</v>
      </c>
      <c r="E41" s="17" t="s">
        <v>54</v>
      </c>
      <c r="F41" s="17" t="s">
        <v>47</v>
      </c>
      <c r="G41" s="17" t="s">
        <v>73</v>
      </c>
      <c r="H41" s="17" t="s">
        <v>56</v>
      </c>
      <c r="I41" s="47">
        <v>44778</v>
      </c>
      <c r="J41" s="16">
        <v>3090</v>
      </c>
    </row>
    <row r="42" spans="1:10" x14ac:dyDescent="0.25">
      <c r="A42" s="15">
        <v>41</v>
      </c>
      <c r="B42" s="16">
        <v>3098</v>
      </c>
      <c r="C42" s="17" t="s">
        <v>30</v>
      </c>
      <c r="D42" s="18">
        <v>44607</v>
      </c>
      <c r="E42" s="17" t="s">
        <v>54</v>
      </c>
      <c r="F42" s="17" t="s">
        <v>47</v>
      </c>
      <c r="G42" s="17" t="s">
        <v>53</v>
      </c>
      <c r="H42" s="17" t="s">
        <v>56</v>
      </c>
      <c r="I42" s="47">
        <v>44778</v>
      </c>
      <c r="J42" s="16">
        <v>3098</v>
      </c>
    </row>
    <row r="43" spans="1:10" x14ac:dyDescent="0.25">
      <c r="A43" s="15">
        <v>42</v>
      </c>
      <c r="B43" s="16">
        <v>3121</v>
      </c>
      <c r="C43" s="17" t="s">
        <v>30</v>
      </c>
      <c r="D43" s="18">
        <v>44607</v>
      </c>
      <c r="E43" s="17" t="s">
        <v>54</v>
      </c>
      <c r="F43" s="17" t="s">
        <v>47</v>
      </c>
      <c r="G43" s="17" t="s">
        <v>73</v>
      </c>
      <c r="H43" s="17" t="s">
        <v>56</v>
      </c>
      <c r="I43" s="47">
        <v>44778</v>
      </c>
      <c r="J43" s="16">
        <v>3121</v>
      </c>
    </row>
    <row r="44" spans="1:10" x14ac:dyDescent="0.25">
      <c r="A44" s="15">
        <v>43</v>
      </c>
      <c r="B44" s="16">
        <v>3124</v>
      </c>
      <c r="C44" s="17" t="s">
        <v>30</v>
      </c>
      <c r="D44" s="18">
        <v>44608</v>
      </c>
      <c r="E44" s="17" t="s">
        <v>54</v>
      </c>
      <c r="F44" s="17" t="s">
        <v>47</v>
      </c>
      <c r="G44" s="17" t="s">
        <v>58</v>
      </c>
      <c r="H44" s="17" t="s">
        <v>59</v>
      </c>
      <c r="I44" s="18">
        <v>44678</v>
      </c>
      <c r="J44" s="16">
        <v>3124</v>
      </c>
    </row>
    <row r="45" spans="1:10" x14ac:dyDescent="0.25">
      <c r="A45" s="15">
        <v>44</v>
      </c>
      <c r="B45" s="16">
        <v>3125</v>
      </c>
      <c r="C45" s="17" t="s">
        <v>30</v>
      </c>
      <c r="D45" s="18">
        <v>44609</v>
      </c>
      <c r="E45" s="17" t="s">
        <v>54</v>
      </c>
      <c r="F45" s="17" t="s">
        <v>47</v>
      </c>
      <c r="G45" s="17" t="s">
        <v>77</v>
      </c>
      <c r="H45" s="17" t="s">
        <v>55</v>
      </c>
      <c r="I45" s="47">
        <v>44778</v>
      </c>
      <c r="J45" s="16">
        <v>3125</v>
      </c>
    </row>
    <row r="46" spans="1:10" x14ac:dyDescent="0.25">
      <c r="A46" s="15">
        <v>45</v>
      </c>
      <c r="B46" s="16">
        <v>3157</v>
      </c>
      <c r="C46" s="17" t="s">
        <v>30</v>
      </c>
      <c r="D46" s="18">
        <v>44649</v>
      </c>
      <c r="E46" s="17" t="s">
        <v>60</v>
      </c>
      <c r="F46" s="17" t="s">
        <v>47</v>
      </c>
      <c r="G46" s="17" t="s">
        <v>53</v>
      </c>
      <c r="H46" s="17" t="s">
        <v>57</v>
      </c>
      <c r="I46" s="47">
        <v>44649</v>
      </c>
      <c r="J46" s="16">
        <v>3157</v>
      </c>
    </row>
    <row r="47" spans="1:10" x14ac:dyDescent="0.25">
      <c r="A47" s="15">
        <v>46</v>
      </c>
      <c r="B47" s="16">
        <v>3158</v>
      </c>
      <c r="C47" s="17" t="s">
        <v>30</v>
      </c>
      <c r="D47" s="18">
        <v>44650</v>
      </c>
      <c r="E47" s="17" t="s">
        <v>60</v>
      </c>
      <c r="F47" s="17" t="s">
        <v>47</v>
      </c>
      <c r="G47" s="17" t="s">
        <v>50</v>
      </c>
      <c r="H47" s="17" t="s">
        <v>56</v>
      </c>
      <c r="I47" s="47">
        <v>44650</v>
      </c>
      <c r="J47" s="16">
        <v>3158</v>
      </c>
    </row>
    <row r="48" spans="1:10" x14ac:dyDescent="0.25">
      <c r="A48" s="15">
        <v>47</v>
      </c>
      <c r="B48" s="16">
        <v>3160</v>
      </c>
      <c r="C48" s="17" t="s">
        <v>30</v>
      </c>
      <c r="D48" s="18">
        <v>44650</v>
      </c>
      <c r="E48" s="17" t="s">
        <v>60</v>
      </c>
      <c r="F48" s="17" t="s">
        <v>47</v>
      </c>
      <c r="G48" s="17" t="s">
        <v>53</v>
      </c>
      <c r="H48" s="17" t="s">
        <v>61</v>
      </c>
      <c r="I48" s="47">
        <v>44650</v>
      </c>
      <c r="J48" s="16">
        <v>3160</v>
      </c>
    </row>
    <row r="49" spans="1:10" x14ac:dyDescent="0.25">
      <c r="A49" s="15">
        <v>48</v>
      </c>
      <c r="B49" s="16">
        <v>5083</v>
      </c>
      <c r="C49" s="17" t="s">
        <v>30</v>
      </c>
      <c r="D49" s="18">
        <v>44654</v>
      </c>
      <c r="E49" s="17" t="s">
        <v>62</v>
      </c>
      <c r="F49" s="17" t="s">
        <v>47</v>
      </c>
      <c r="G49" s="17" t="s">
        <v>48</v>
      </c>
      <c r="H49" s="17" t="s">
        <v>63</v>
      </c>
      <c r="I49" s="18">
        <v>44658</v>
      </c>
      <c r="J49" s="16">
        <v>5083</v>
      </c>
    </row>
    <row r="50" spans="1:10" x14ac:dyDescent="0.25">
      <c r="A50" s="15">
        <v>49</v>
      </c>
      <c r="B50" s="16">
        <v>4708</v>
      </c>
      <c r="C50" s="17" t="s">
        <v>30</v>
      </c>
      <c r="D50" s="18">
        <v>44669</v>
      </c>
      <c r="E50" s="17" t="s">
        <v>62</v>
      </c>
      <c r="F50" s="17" t="s">
        <v>47</v>
      </c>
      <c r="G50" s="17" t="s">
        <v>53</v>
      </c>
      <c r="H50" s="17" t="s">
        <v>63</v>
      </c>
      <c r="I50" s="18">
        <v>44662</v>
      </c>
      <c r="J50" s="16">
        <v>4708</v>
      </c>
    </row>
    <row r="51" spans="1:10" x14ac:dyDescent="0.25">
      <c r="A51" s="15">
        <v>50</v>
      </c>
      <c r="B51" s="16">
        <v>5078</v>
      </c>
      <c r="C51" s="17" t="s">
        <v>30</v>
      </c>
      <c r="D51" s="18">
        <v>44669</v>
      </c>
      <c r="E51" s="17" t="s">
        <v>62</v>
      </c>
      <c r="F51" s="17" t="s">
        <v>47</v>
      </c>
      <c r="G51" s="17" t="s">
        <v>48</v>
      </c>
      <c r="H51" s="17" t="s">
        <v>61</v>
      </c>
      <c r="I51" s="18">
        <v>44669</v>
      </c>
      <c r="J51" s="16">
        <v>5078</v>
      </c>
    </row>
    <row r="52" spans="1:10" x14ac:dyDescent="0.25">
      <c r="A52" s="15">
        <v>51</v>
      </c>
      <c r="B52" s="16">
        <v>4789</v>
      </c>
      <c r="C52" s="17" t="s">
        <v>30</v>
      </c>
      <c r="D52" s="18">
        <v>44676</v>
      </c>
      <c r="E52" s="17" t="s">
        <v>62</v>
      </c>
      <c r="F52" s="17" t="s">
        <v>47</v>
      </c>
      <c r="G52" s="17" t="s">
        <v>53</v>
      </c>
      <c r="H52" s="17" t="s">
        <v>63</v>
      </c>
      <c r="I52" s="18">
        <v>44691</v>
      </c>
      <c r="J52" s="16">
        <v>4789</v>
      </c>
    </row>
    <row r="53" spans="1:10" x14ac:dyDescent="0.25">
      <c r="A53" s="15">
        <v>52</v>
      </c>
      <c r="B53" s="16">
        <v>5144</v>
      </c>
      <c r="C53" s="17" t="s">
        <v>30</v>
      </c>
      <c r="D53" s="18">
        <v>44676</v>
      </c>
      <c r="E53" s="17" t="s">
        <v>62</v>
      </c>
      <c r="F53" s="17" t="s">
        <v>47</v>
      </c>
      <c r="G53" s="17" t="s">
        <v>58</v>
      </c>
      <c r="H53" s="17" t="s">
        <v>57</v>
      </c>
      <c r="I53" s="18">
        <v>44677</v>
      </c>
      <c r="J53" s="16">
        <v>5144</v>
      </c>
    </row>
    <row r="54" spans="1:10" x14ac:dyDescent="0.25">
      <c r="A54" s="15">
        <v>53</v>
      </c>
      <c r="B54" s="16">
        <v>4733</v>
      </c>
      <c r="C54" s="17" t="s">
        <v>30</v>
      </c>
      <c r="D54" s="18">
        <v>44677</v>
      </c>
      <c r="E54" s="17" t="s">
        <v>62</v>
      </c>
      <c r="F54" s="17" t="s">
        <v>47</v>
      </c>
      <c r="G54" s="17" t="s">
        <v>53</v>
      </c>
      <c r="H54" s="17" t="s">
        <v>63</v>
      </c>
      <c r="I54" s="18">
        <v>44678</v>
      </c>
      <c r="J54" s="16">
        <v>4733</v>
      </c>
    </row>
    <row r="55" spans="1:10" x14ac:dyDescent="0.25">
      <c r="A55" s="15">
        <v>54</v>
      </c>
      <c r="B55" s="16">
        <v>3247</v>
      </c>
      <c r="C55" s="17" t="s">
        <v>30</v>
      </c>
      <c r="D55" s="18">
        <v>44683</v>
      </c>
      <c r="E55" s="17" t="s">
        <v>46</v>
      </c>
      <c r="F55" s="17" t="s">
        <v>47</v>
      </c>
      <c r="G55" s="17" t="s">
        <v>64</v>
      </c>
      <c r="H55" s="17" t="s">
        <v>63</v>
      </c>
      <c r="I55" s="47">
        <v>44683</v>
      </c>
      <c r="J55" s="16">
        <v>3247</v>
      </c>
    </row>
    <row r="56" spans="1:10" x14ac:dyDescent="0.25">
      <c r="A56" s="15">
        <v>55</v>
      </c>
      <c r="B56" s="16">
        <v>3248</v>
      </c>
      <c r="C56" s="17" t="s">
        <v>30</v>
      </c>
      <c r="D56" s="18">
        <v>44683</v>
      </c>
      <c r="E56" s="17" t="s">
        <v>46</v>
      </c>
      <c r="F56" s="17" t="s">
        <v>47</v>
      </c>
      <c r="G56" s="17" t="s">
        <v>64</v>
      </c>
      <c r="H56" s="17" t="s">
        <v>63</v>
      </c>
      <c r="I56" s="47">
        <v>44683</v>
      </c>
      <c r="J56" s="16">
        <v>3248</v>
      </c>
    </row>
    <row r="57" spans="1:10" x14ac:dyDescent="0.25">
      <c r="A57" s="15">
        <v>56</v>
      </c>
      <c r="B57" s="16">
        <v>3220</v>
      </c>
      <c r="C57" s="17" t="s">
        <v>30</v>
      </c>
      <c r="D57" s="18">
        <v>44685</v>
      </c>
      <c r="E57" s="17" t="s">
        <v>54</v>
      </c>
      <c r="F57" s="17" t="s">
        <v>47</v>
      </c>
      <c r="G57" s="17" t="s">
        <v>53</v>
      </c>
      <c r="H57" s="17" t="s">
        <v>65</v>
      </c>
      <c r="I57" s="18">
        <v>44685</v>
      </c>
      <c r="J57" s="16">
        <v>3220</v>
      </c>
    </row>
    <row r="58" spans="1:10" x14ac:dyDescent="0.25">
      <c r="A58" s="15">
        <v>57</v>
      </c>
      <c r="B58" s="16">
        <v>4976</v>
      </c>
      <c r="C58" s="17" t="s">
        <v>30</v>
      </c>
      <c r="D58" s="18">
        <v>44689</v>
      </c>
      <c r="E58" s="17" t="s">
        <v>62</v>
      </c>
      <c r="F58" s="17" t="s">
        <v>47</v>
      </c>
      <c r="G58" s="17" t="s">
        <v>51</v>
      </c>
      <c r="H58" s="17" t="s">
        <v>57</v>
      </c>
      <c r="I58" s="47">
        <v>44697</v>
      </c>
      <c r="J58" s="16">
        <v>4976</v>
      </c>
    </row>
    <row r="59" spans="1:10" x14ac:dyDescent="0.25">
      <c r="A59" s="15">
        <v>58</v>
      </c>
      <c r="B59" s="16">
        <v>5009</v>
      </c>
      <c r="C59" s="17" t="s">
        <v>30</v>
      </c>
      <c r="D59" s="18">
        <v>44689</v>
      </c>
      <c r="E59" s="17" t="s">
        <v>62</v>
      </c>
      <c r="F59" s="17" t="s">
        <v>47</v>
      </c>
      <c r="G59" s="17" t="s">
        <v>51</v>
      </c>
      <c r="H59" s="17" t="s">
        <v>63</v>
      </c>
      <c r="I59" s="18">
        <v>44691</v>
      </c>
      <c r="J59" s="16">
        <v>5009</v>
      </c>
    </row>
    <row r="60" spans="1:10" x14ac:dyDescent="0.25">
      <c r="A60" s="15">
        <v>59</v>
      </c>
      <c r="B60" s="16">
        <v>3313</v>
      </c>
      <c r="C60" s="17" t="s">
        <v>30</v>
      </c>
      <c r="D60" s="18">
        <v>44693</v>
      </c>
      <c r="E60" s="17" t="s">
        <v>54</v>
      </c>
      <c r="F60" s="17" t="s">
        <v>47</v>
      </c>
      <c r="G60" s="17" t="s">
        <v>53</v>
      </c>
      <c r="H60" s="17" t="s">
        <v>61</v>
      </c>
      <c r="I60" s="47">
        <v>44693</v>
      </c>
      <c r="J60" s="16">
        <v>3313</v>
      </c>
    </row>
    <row r="61" spans="1:10" x14ac:dyDescent="0.25">
      <c r="A61" s="15">
        <v>60</v>
      </c>
      <c r="B61" s="16">
        <v>3353</v>
      </c>
      <c r="C61" s="17" t="s">
        <v>30</v>
      </c>
      <c r="D61" s="18">
        <v>44697</v>
      </c>
      <c r="E61" s="17" t="s">
        <v>46</v>
      </c>
      <c r="F61" s="17" t="s">
        <v>47</v>
      </c>
      <c r="G61" s="17" t="s">
        <v>51</v>
      </c>
      <c r="H61" s="17" t="s">
        <v>63</v>
      </c>
      <c r="I61" s="47">
        <v>44697</v>
      </c>
      <c r="J61" s="16">
        <v>3353</v>
      </c>
    </row>
    <row r="62" spans="1:10" x14ac:dyDescent="0.25">
      <c r="A62" s="15">
        <v>61</v>
      </c>
      <c r="B62" s="16">
        <v>3355</v>
      </c>
      <c r="C62" s="17" t="s">
        <v>30</v>
      </c>
      <c r="D62" s="18">
        <v>44697</v>
      </c>
      <c r="E62" s="17" t="s">
        <v>66</v>
      </c>
      <c r="F62" s="17" t="s">
        <v>47</v>
      </c>
      <c r="G62" s="17" t="s">
        <v>67</v>
      </c>
      <c r="H62" s="17" t="s">
        <v>57</v>
      </c>
      <c r="I62" s="47">
        <v>44697</v>
      </c>
      <c r="J62" s="16">
        <v>3355</v>
      </c>
    </row>
    <row r="63" spans="1:10" x14ac:dyDescent="0.25">
      <c r="A63" s="15">
        <v>62</v>
      </c>
      <c r="B63" s="16">
        <v>4835</v>
      </c>
      <c r="C63" s="17" t="s">
        <v>30</v>
      </c>
      <c r="D63" s="18">
        <v>44697</v>
      </c>
      <c r="E63" s="17" t="s">
        <v>62</v>
      </c>
      <c r="F63" s="17" t="s">
        <v>47</v>
      </c>
      <c r="G63" s="17" t="s">
        <v>53</v>
      </c>
      <c r="H63" s="17" t="s">
        <v>63</v>
      </c>
      <c r="I63" s="47">
        <v>44708</v>
      </c>
      <c r="J63" s="16">
        <v>4835</v>
      </c>
    </row>
    <row r="64" spans="1:10" x14ac:dyDescent="0.25">
      <c r="A64" s="15">
        <v>63</v>
      </c>
      <c r="B64" s="16">
        <v>4793</v>
      </c>
      <c r="C64" s="17" t="s">
        <v>30</v>
      </c>
      <c r="D64" s="18">
        <v>44698</v>
      </c>
      <c r="E64" s="17" t="s">
        <v>62</v>
      </c>
      <c r="F64" s="17" t="s">
        <v>47</v>
      </c>
      <c r="G64" s="17" t="s">
        <v>53</v>
      </c>
      <c r="H64" s="17" t="s">
        <v>33</v>
      </c>
      <c r="I64" s="18">
        <v>44699</v>
      </c>
      <c r="J64" s="16">
        <v>4793</v>
      </c>
    </row>
    <row r="65" spans="1:10" x14ac:dyDescent="0.25">
      <c r="A65" s="15">
        <v>64</v>
      </c>
      <c r="B65" s="16">
        <v>3501</v>
      </c>
      <c r="C65" s="17" t="s">
        <v>30</v>
      </c>
      <c r="D65" s="18">
        <v>44700</v>
      </c>
      <c r="E65" s="17" t="s">
        <v>54</v>
      </c>
      <c r="F65" s="17" t="s">
        <v>47</v>
      </c>
      <c r="G65" s="17" t="s">
        <v>68</v>
      </c>
      <c r="H65" s="17" t="s">
        <v>55</v>
      </c>
      <c r="I65" s="18">
        <v>44711</v>
      </c>
      <c r="J65" s="16">
        <v>3501</v>
      </c>
    </row>
    <row r="66" spans="1:10" x14ac:dyDescent="0.25">
      <c r="A66" s="15">
        <v>65</v>
      </c>
      <c r="B66" s="16">
        <v>3531</v>
      </c>
      <c r="C66" s="17" t="s">
        <v>30</v>
      </c>
      <c r="D66" s="18">
        <v>44701</v>
      </c>
      <c r="E66" s="17" t="s">
        <v>46</v>
      </c>
      <c r="F66" s="17" t="s">
        <v>47</v>
      </c>
      <c r="G66" s="17" t="s">
        <v>53</v>
      </c>
      <c r="H66" s="17" t="s">
        <v>57</v>
      </c>
      <c r="I66" s="47">
        <v>44701</v>
      </c>
      <c r="J66" s="16">
        <v>3531</v>
      </c>
    </row>
    <row r="67" spans="1:10" x14ac:dyDescent="0.25">
      <c r="A67" s="15">
        <v>66</v>
      </c>
      <c r="B67" s="16">
        <v>4837</v>
      </c>
      <c r="C67" s="17" t="s">
        <v>30</v>
      </c>
      <c r="D67" s="18">
        <v>44701</v>
      </c>
      <c r="E67" s="17" t="s">
        <v>62</v>
      </c>
      <c r="F67" s="17" t="s">
        <v>47</v>
      </c>
      <c r="G67" s="17" t="s">
        <v>53</v>
      </c>
      <c r="H67" s="17" t="s">
        <v>63</v>
      </c>
      <c r="I67" s="18">
        <v>44706</v>
      </c>
      <c r="J67" s="16">
        <v>4837</v>
      </c>
    </row>
    <row r="68" spans="1:10" x14ac:dyDescent="0.25">
      <c r="A68" s="15">
        <v>67</v>
      </c>
      <c r="B68" s="16">
        <v>3608</v>
      </c>
      <c r="C68" s="17" t="s">
        <v>30</v>
      </c>
      <c r="D68" s="18">
        <v>44704</v>
      </c>
      <c r="E68" s="17" t="s">
        <v>54</v>
      </c>
      <c r="F68" s="17" t="s">
        <v>47</v>
      </c>
      <c r="G68" s="17" t="s">
        <v>68</v>
      </c>
      <c r="H68" s="17" t="s">
        <v>69</v>
      </c>
      <c r="I68" s="47">
        <v>44704</v>
      </c>
      <c r="J68" s="16">
        <v>3608</v>
      </c>
    </row>
    <row r="69" spans="1:10" x14ac:dyDescent="0.25">
      <c r="A69" s="15">
        <v>68</v>
      </c>
      <c r="B69" s="16">
        <v>3627</v>
      </c>
      <c r="C69" s="17" t="s">
        <v>30</v>
      </c>
      <c r="D69" s="18">
        <v>44706</v>
      </c>
      <c r="E69" s="17" t="s">
        <v>54</v>
      </c>
      <c r="F69" s="17" t="s">
        <v>47</v>
      </c>
      <c r="G69" s="17" t="s">
        <v>48</v>
      </c>
      <c r="H69" s="17" t="s">
        <v>55</v>
      </c>
      <c r="I69" s="47">
        <v>44706</v>
      </c>
      <c r="J69" s="16">
        <v>3627</v>
      </c>
    </row>
    <row r="70" spans="1:10" x14ac:dyDescent="0.25">
      <c r="A70" s="15">
        <v>69</v>
      </c>
      <c r="B70" s="16">
        <v>3658</v>
      </c>
      <c r="C70" s="17" t="s">
        <v>30</v>
      </c>
      <c r="D70" s="18">
        <v>44707</v>
      </c>
      <c r="E70" s="17" t="s">
        <v>54</v>
      </c>
      <c r="F70" s="17" t="s">
        <v>47</v>
      </c>
      <c r="G70" s="17" t="s">
        <v>48</v>
      </c>
      <c r="H70" s="17" t="s">
        <v>55</v>
      </c>
      <c r="I70" s="47">
        <v>44707</v>
      </c>
      <c r="J70" s="16">
        <v>3658</v>
      </c>
    </row>
    <row r="71" spans="1:10" x14ac:dyDescent="0.25">
      <c r="A71" s="15">
        <v>70</v>
      </c>
      <c r="B71" s="16">
        <v>3661</v>
      </c>
      <c r="C71" s="17" t="s">
        <v>30</v>
      </c>
      <c r="D71" s="18">
        <v>44708</v>
      </c>
      <c r="E71" s="17" t="s">
        <v>60</v>
      </c>
      <c r="F71" s="17" t="s">
        <v>47</v>
      </c>
      <c r="G71" s="17" t="s">
        <v>48</v>
      </c>
      <c r="H71" s="17" t="s">
        <v>55</v>
      </c>
      <c r="I71" s="18">
        <v>44708</v>
      </c>
      <c r="J71" s="16">
        <v>3661</v>
      </c>
    </row>
    <row r="72" spans="1:10" x14ac:dyDescent="0.25">
      <c r="A72" s="15">
        <v>71</v>
      </c>
      <c r="B72" s="16">
        <v>3730</v>
      </c>
      <c r="C72" s="17" t="s">
        <v>31</v>
      </c>
      <c r="D72" s="18">
        <v>44711</v>
      </c>
      <c r="E72" s="17" t="s">
        <v>46</v>
      </c>
      <c r="F72" s="17" t="s">
        <v>47</v>
      </c>
      <c r="G72" s="17" t="s">
        <v>76</v>
      </c>
      <c r="H72" s="17" t="s">
        <v>61</v>
      </c>
      <c r="I72" s="47"/>
      <c r="J72" s="16"/>
    </row>
    <row r="73" spans="1:10" x14ac:dyDescent="0.25">
      <c r="A73" s="15">
        <v>72</v>
      </c>
      <c r="B73" s="16">
        <v>3734</v>
      </c>
      <c r="C73" s="17" t="s">
        <v>30</v>
      </c>
      <c r="D73" s="18">
        <v>44712</v>
      </c>
      <c r="E73" s="17" t="s">
        <v>54</v>
      </c>
      <c r="F73" s="17" t="s">
        <v>47</v>
      </c>
      <c r="G73" s="17" t="s">
        <v>68</v>
      </c>
      <c r="H73" s="17" t="s">
        <v>55</v>
      </c>
      <c r="I73" s="18">
        <v>44722</v>
      </c>
      <c r="J73" s="16">
        <v>3734</v>
      </c>
    </row>
    <row r="74" spans="1:10" x14ac:dyDescent="0.25">
      <c r="A74" s="15">
        <v>73</v>
      </c>
      <c r="B74" s="16">
        <v>3747</v>
      </c>
      <c r="C74" s="17" t="s">
        <v>30</v>
      </c>
      <c r="D74" s="18">
        <v>44712</v>
      </c>
      <c r="E74" s="17" t="s">
        <v>66</v>
      </c>
      <c r="F74" s="17" t="s">
        <v>47</v>
      </c>
      <c r="G74" s="17" t="s">
        <v>68</v>
      </c>
      <c r="H74" s="17" t="s">
        <v>55</v>
      </c>
      <c r="I74" s="18">
        <v>44713</v>
      </c>
      <c r="J74" s="16">
        <v>3747</v>
      </c>
    </row>
    <row r="75" spans="1:10" x14ac:dyDescent="0.25">
      <c r="A75" s="15">
        <v>74</v>
      </c>
      <c r="B75" s="16">
        <v>3748</v>
      </c>
      <c r="C75" s="17" t="s">
        <v>30</v>
      </c>
      <c r="D75" s="18">
        <v>44712</v>
      </c>
      <c r="E75" s="17" t="s">
        <v>66</v>
      </c>
      <c r="F75" s="17" t="s">
        <v>47</v>
      </c>
      <c r="G75" s="17" t="s">
        <v>68</v>
      </c>
      <c r="H75" s="17" t="s">
        <v>55</v>
      </c>
      <c r="I75" s="18">
        <v>44722</v>
      </c>
      <c r="J75" s="16">
        <v>3748</v>
      </c>
    </row>
    <row r="76" spans="1:10" x14ac:dyDescent="0.25">
      <c r="A76" s="15">
        <v>75</v>
      </c>
      <c r="B76" s="16">
        <v>3749</v>
      </c>
      <c r="C76" s="17" t="s">
        <v>30</v>
      </c>
      <c r="D76" s="18">
        <v>44712</v>
      </c>
      <c r="E76" s="17" t="s">
        <v>54</v>
      </c>
      <c r="F76" s="17" t="s">
        <v>47</v>
      </c>
      <c r="G76" s="17" t="s">
        <v>68</v>
      </c>
      <c r="H76" s="17" t="s">
        <v>55</v>
      </c>
      <c r="I76" s="18">
        <v>44722</v>
      </c>
      <c r="J76" s="16">
        <v>3749</v>
      </c>
    </row>
    <row r="77" spans="1:10" x14ac:dyDescent="0.25">
      <c r="A77" s="15">
        <v>76</v>
      </c>
      <c r="B77" s="16">
        <v>3750</v>
      </c>
      <c r="C77" s="17" t="s">
        <v>30</v>
      </c>
      <c r="D77" s="18">
        <v>44712</v>
      </c>
      <c r="E77" s="17" t="s">
        <v>54</v>
      </c>
      <c r="F77" s="17" t="s">
        <v>47</v>
      </c>
      <c r="G77" s="17" t="s">
        <v>68</v>
      </c>
      <c r="H77" s="17" t="s">
        <v>55</v>
      </c>
      <c r="I77" s="18">
        <v>44729</v>
      </c>
      <c r="J77" s="16">
        <v>3750</v>
      </c>
    </row>
    <row r="78" spans="1:10" x14ac:dyDescent="0.25">
      <c r="A78" s="15">
        <v>77</v>
      </c>
      <c r="B78" s="16">
        <v>5039</v>
      </c>
      <c r="C78" s="17" t="s">
        <v>30</v>
      </c>
      <c r="D78" s="18">
        <v>44713</v>
      </c>
      <c r="E78" s="17" t="s">
        <v>62</v>
      </c>
      <c r="F78" s="17" t="s">
        <v>47</v>
      </c>
      <c r="G78" s="17" t="s">
        <v>48</v>
      </c>
      <c r="H78" s="17" t="s">
        <v>55</v>
      </c>
      <c r="I78" s="18">
        <v>44714</v>
      </c>
      <c r="J78" s="16">
        <v>5039</v>
      </c>
    </row>
    <row r="79" spans="1:10" x14ac:dyDescent="0.25">
      <c r="A79" s="15">
        <v>78</v>
      </c>
      <c r="B79" s="16">
        <v>3754</v>
      </c>
      <c r="C79" s="17" t="s">
        <v>30</v>
      </c>
      <c r="D79" s="18">
        <v>44714</v>
      </c>
      <c r="E79" s="17" t="s">
        <v>60</v>
      </c>
      <c r="F79" s="17" t="s">
        <v>47</v>
      </c>
      <c r="G79" s="17" t="s">
        <v>58</v>
      </c>
      <c r="H79" s="17" t="s">
        <v>55</v>
      </c>
      <c r="I79" s="18">
        <v>44714</v>
      </c>
      <c r="J79" s="16">
        <v>3754</v>
      </c>
    </row>
    <row r="80" spans="1:10" x14ac:dyDescent="0.25">
      <c r="A80" s="15">
        <v>79</v>
      </c>
      <c r="B80" s="16">
        <v>4268</v>
      </c>
      <c r="C80" s="17" t="s">
        <v>31</v>
      </c>
      <c r="D80" s="18">
        <v>44715</v>
      </c>
      <c r="E80" s="17" t="s">
        <v>54</v>
      </c>
      <c r="F80" s="17" t="s">
        <v>47</v>
      </c>
      <c r="G80" s="17" t="s">
        <v>52</v>
      </c>
      <c r="H80" s="17" t="s">
        <v>55</v>
      </c>
      <c r="I80" s="47"/>
      <c r="J80" s="16"/>
    </row>
    <row r="81" spans="1:10" x14ac:dyDescent="0.25">
      <c r="A81" s="15">
        <v>80</v>
      </c>
      <c r="B81" s="16">
        <v>3795</v>
      </c>
      <c r="C81" s="17" t="s">
        <v>30</v>
      </c>
      <c r="D81" s="18">
        <v>44718</v>
      </c>
      <c r="E81" s="17" t="s">
        <v>54</v>
      </c>
      <c r="F81" s="17" t="s">
        <v>47</v>
      </c>
      <c r="G81" s="17" t="s">
        <v>48</v>
      </c>
      <c r="H81" s="17" t="s">
        <v>55</v>
      </c>
      <c r="I81" s="18">
        <v>44718</v>
      </c>
      <c r="J81" s="16">
        <v>3795</v>
      </c>
    </row>
    <row r="82" spans="1:10" x14ac:dyDescent="0.25">
      <c r="A82" s="15">
        <v>81</v>
      </c>
      <c r="B82" s="16">
        <v>3797</v>
      </c>
      <c r="C82" s="17" t="s">
        <v>30</v>
      </c>
      <c r="D82" s="18">
        <v>44718</v>
      </c>
      <c r="E82" s="17" t="s">
        <v>54</v>
      </c>
      <c r="F82" s="17" t="s">
        <v>47</v>
      </c>
      <c r="G82" s="17" t="s">
        <v>53</v>
      </c>
      <c r="H82" s="17" t="s">
        <v>55</v>
      </c>
      <c r="I82" s="18">
        <v>44718</v>
      </c>
      <c r="J82" s="16">
        <v>3797</v>
      </c>
    </row>
    <row r="83" spans="1:10" x14ac:dyDescent="0.25">
      <c r="A83" s="15">
        <v>82</v>
      </c>
      <c r="B83" s="16">
        <v>3954</v>
      </c>
      <c r="C83" s="17" t="s">
        <v>30</v>
      </c>
      <c r="D83" s="18">
        <v>44726</v>
      </c>
      <c r="E83" s="17" t="s">
        <v>46</v>
      </c>
      <c r="F83" s="17" t="s">
        <v>47</v>
      </c>
      <c r="G83" s="17" t="s">
        <v>68</v>
      </c>
      <c r="H83" s="17" t="s">
        <v>55</v>
      </c>
      <c r="I83" s="18">
        <v>44736</v>
      </c>
      <c r="J83" s="16">
        <v>3954</v>
      </c>
    </row>
    <row r="84" spans="1:10" x14ac:dyDescent="0.25">
      <c r="A84" s="15">
        <v>83</v>
      </c>
      <c r="B84" s="16">
        <v>3974</v>
      </c>
      <c r="C84" s="17" t="s">
        <v>30</v>
      </c>
      <c r="D84" s="18">
        <v>44728</v>
      </c>
      <c r="E84" s="17" t="s">
        <v>60</v>
      </c>
      <c r="F84" s="17" t="s">
        <v>47</v>
      </c>
      <c r="G84" s="17" t="s">
        <v>70</v>
      </c>
      <c r="H84" s="17" t="s">
        <v>55</v>
      </c>
      <c r="I84" s="18">
        <v>44728</v>
      </c>
      <c r="J84" s="16">
        <v>3974</v>
      </c>
    </row>
    <row r="85" spans="1:10" x14ac:dyDescent="0.25">
      <c r="A85" s="15">
        <v>84</v>
      </c>
      <c r="B85" s="16">
        <v>3993</v>
      </c>
      <c r="C85" s="17" t="s">
        <v>30</v>
      </c>
      <c r="D85" s="18">
        <v>44728</v>
      </c>
      <c r="E85" s="17" t="s">
        <v>54</v>
      </c>
      <c r="F85" s="17" t="s">
        <v>47</v>
      </c>
      <c r="G85" s="17" t="s">
        <v>68</v>
      </c>
      <c r="H85" s="17" t="s">
        <v>55</v>
      </c>
      <c r="I85" s="18">
        <v>44741</v>
      </c>
      <c r="J85" s="16">
        <v>3993</v>
      </c>
    </row>
    <row r="86" spans="1:10" x14ac:dyDescent="0.25">
      <c r="A86" s="15">
        <v>85</v>
      </c>
      <c r="B86" s="16">
        <v>4060</v>
      </c>
      <c r="C86" s="17" t="s">
        <v>30</v>
      </c>
      <c r="D86" s="18">
        <v>44736</v>
      </c>
      <c r="E86" s="17" t="s">
        <v>54</v>
      </c>
      <c r="F86" s="17" t="s">
        <v>47</v>
      </c>
      <c r="G86" s="17" t="s">
        <v>48</v>
      </c>
      <c r="H86" s="17" t="s">
        <v>55</v>
      </c>
      <c r="I86" s="18">
        <v>44736</v>
      </c>
      <c r="J86" s="16">
        <v>4060</v>
      </c>
    </row>
    <row r="87" spans="1:10" x14ac:dyDescent="0.25">
      <c r="A87" s="15">
        <v>86</v>
      </c>
      <c r="B87" s="16">
        <v>4062</v>
      </c>
      <c r="C87" s="17" t="s">
        <v>30</v>
      </c>
      <c r="D87" s="18">
        <v>44740</v>
      </c>
      <c r="E87" s="17" t="s">
        <v>54</v>
      </c>
      <c r="F87" s="17" t="s">
        <v>47</v>
      </c>
      <c r="G87" s="17" t="s">
        <v>48</v>
      </c>
      <c r="H87" s="17" t="s">
        <v>55</v>
      </c>
      <c r="I87" s="18">
        <v>44740</v>
      </c>
      <c r="J87" s="16">
        <v>4062</v>
      </c>
    </row>
    <row r="88" spans="1:10" x14ac:dyDescent="0.25">
      <c r="A88" s="15">
        <v>87</v>
      </c>
      <c r="B88" s="16">
        <v>4063</v>
      </c>
      <c r="C88" s="17" t="s">
        <v>30</v>
      </c>
      <c r="D88" s="18">
        <v>44740</v>
      </c>
      <c r="E88" s="17" t="s">
        <v>60</v>
      </c>
      <c r="F88" s="17" t="s">
        <v>47</v>
      </c>
      <c r="G88" s="17" t="s">
        <v>48</v>
      </c>
      <c r="H88" s="17" t="s">
        <v>55</v>
      </c>
      <c r="I88" s="18">
        <v>44740</v>
      </c>
      <c r="J88" s="16">
        <v>4063</v>
      </c>
    </row>
    <row r="89" spans="1:10" x14ac:dyDescent="0.25">
      <c r="A89" s="15">
        <v>88</v>
      </c>
      <c r="B89" s="16">
        <v>4064</v>
      </c>
      <c r="C89" s="17" t="s">
        <v>30</v>
      </c>
      <c r="D89" s="18">
        <v>44740</v>
      </c>
      <c r="E89" s="17" t="s">
        <v>54</v>
      </c>
      <c r="F89" s="17" t="s">
        <v>47</v>
      </c>
      <c r="G89" s="17" t="s">
        <v>48</v>
      </c>
      <c r="H89" s="17" t="s">
        <v>55</v>
      </c>
      <c r="I89" s="18">
        <v>44740</v>
      </c>
      <c r="J89" s="16">
        <v>4064</v>
      </c>
    </row>
    <row r="90" spans="1:10" x14ac:dyDescent="0.25">
      <c r="A90" s="15">
        <v>89</v>
      </c>
      <c r="B90" s="16">
        <v>4067</v>
      </c>
      <c r="C90" s="17" t="s">
        <v>30</v>
      </c>
      <c r="D90" s="18">
        <v>44740</v>
      </c>
      <c r="E90" s="17" t="s">
        <v>54</v>
      </c>
      <c r="F90" s="17" t="s">
        <v>47</v>
      </c>
      <c r="G90" s="17" t="s">
        <v>48</v>
      </c>
      <c r="H90" s="17" t="s">
        <v>55</v>
      </c>
      <c r="I90" s="18">
        <v>44740</v>
      </c>
      <c r="J90" s="16">
        <v>4067</v>
      </c>
    </row>
    <row r="91" spans="1:10" x14ac:dyDescent="0.25">
      <c r="A91" s="15">
        <v>90</v>
      </c>
      <c r="B91" s="16">
        <v>4930</v>
      </c>
      <c r="C91" s="17" t="s">
        <v>30</v>
      </c>
      <c r="D91" s="18">
        <v>44740</v>
      </c>
      <c r="E91" s="17" t="s">
        <v>62</v>
      </c>
      <c r="F91" s="17" t="s">
        <v>47</v>
      </c>
      <c r="G91" s="17" t="s">
        <v>53</v>
      </c>
      <c r="H91" s="17" t="s">
        <v>55</v>
      </c>
      <c r="I91" s="18">
        <v>44742</v>
      </c>
      <c r="J91" s="16">
        <v>4930</v>
      </c>
    </row>
    <row r="92" spans="1:10" x14ac:dyDescent="0.25">
      <c r="A92" s="15">
        <v>91</v>
      </c>
      <c r="B92" s="16">
        <v>4101</v>
      </c>
      <c r="C92" s="17" t="s">
        <v>30</v>
      </c>
      <c r="D92" s="18">
        <v>44742</v>
      </c>
      <c r="E92" s="17" t="s">
        <v>46</v>
      </c>
      <c r="F92" s="17" t="s">
        <v>47</v>
      </c>
      <c r="G92" s="17" t="s">
        <v>48</v>
      </c>
      <c r="H92" s="17" t="s">
        <v>55</v>
      </c>
      <c r="I92" s="18">
        <v>44742</v>
      </c>
      <c r="J92" s="16">
        <v>4101</v>
      </c>
    </row>
    <row r="93" spans="1:10" x14ac:dyDescent="0.25">
      <c r="A93" s="15">
        <v>92</v>
      </c>
      <c r="B93" s="16">
        <v>4152</v>
      </c>
      <c r="C93" s="17" t="s">
        <v>30</v>
      </c>
      <c r="D93" s="18">
        <v>44746</v>
      </c>
      <c r="E93" s="17" t="s">
        <v>60</v>
      </c>
      <c r="F93" s="17" t="s">
        <v>47</v>
      </c>
      <c r="G93" s="17" t="s">
        <v>48</v>
      </c>
      <c r="H93" s="17" t="s">
        <v>56</v>
      </c>
      <c r="I93" s="18">
        <v>44746</v>
      </c>
      <c r="J93" s="16">
        <v>4152</v>
      </c>
    </row>
    <row r="94" spans="1:10" x14ac:dyDescent="0.25">
      <c r="A94" s="15">
        <v>93</v>
      </c>
      <c r="B94" s="16">
        <v>4172</v>
      </c>
      <c r="C94" s="17" t="s">
        <v>30</v>
      </c>
      <c r="D94" s="18">
        <v>44747</v>
      </c>
      <c r="E94" s="17" t="s">
        <v>54</v>
      </c>
      <c r="F94" s="17" t="s">
        <v>47</v>
      </c>
      <c r="G94" s="17" t="s">
        <v>48</v>
      </c>
      <c r="H94" s="17" t="s">
        <v>56</v>
      </c>
      <c r="I94" s="18">
        <v>44747</v>
      </c>
      <c r="J94" s="16">
        <v>4172</v>
      </c>
    </row>
    <row r="95" spans="1:10" x14ac:dyDescent="0.25">
      <c r="A95" s="15">
        <v>94</v>
      </c>
      <c r="B95" s="16">
        <v>4237</v>
      </c>
      <c r="C95" s="17" t="s">
        <v>30</v>
      </c>
      <c r="D95" s="18">
        <v>44750</v>
      </c>
      <c r="E95" s="17" t="s">
        <v>54</v>
      </c>
      <c r="F95" s="17" t="s">
        <v>47</v>
      </c>
      <c r="G95" s="17" t="s">
        <v>48</v>
      </c>
      <c r="H95" s="17" t="s">
        <v>55</v>
      </c>
      <c r="I95" s="18">
        <v>44750</v>
      </c>
      <c r="J95" s="16">
        <v>4237</v>
      </c>
    </row>
    <row r="96" spans="1:10" x14ac:dyDescent="0.25">
      <c r="A96" s="15">
        <v>95</v>
      </c>
      <c r="B96" s="16">
        <v>4276</v>
      </c>
      <c r="C96" s="17" t="s">
        <v>30</v>
      </c>
      <c r="D96" s="18">
        <v>44754</v>
      </c>
      <c r="E96" s="17" t="s">
        <v>54</v>
      </c>
      <c r="F96" s="17" t="s">
        <v>47</v>
      </c>
      <c r="G96" s="17" t="s">
        <v>53</v>
      </c>
      <c r="H96" s="17" t="s">
        <v>61</v>
      </c>
      <c r="I96" s="18">
        <v>44754</v>
      </c>
      <c r="J96" s="16">
        <v>4276</v>
      </c>
    </row>
    <row r="97" spans="1:10" x14ac:dyDescent="0.25">
      <c r="A97" s="15">
        <v>96</v>
      </c>
      <c r="B97" s="16">
        <v>4357</v>
      </c>
      <c r="C97" s="17" t="s">
        <v>30</v>
      </c>
      <c r="D97" s="18">
        <v>44757</v>
      </c>
      <c r="E97" s="17" t="s">
        <v>60</v>
      </c>
      <c r="F97" s="17" t="s">
        <v>47</v>
      </c>
      <c r="G97" s="17" t="s">
        <v>58</v>
      </c>
      <c r="H97" s="17" t="s">
        <v>71</v>
      </c>
      <c r="I97" s="18">
        <v>44767</v>
      </c>
      <c r="J97" s="16">
        <v>4357</v>
      </c>
    </row>
    <row r="98" spans="1:10" x14ac:dyDescent="0.25">
      <c r="A98" s="15">
        <v>97</v>
      </c>
      <c r="B98" s="16">
        <v>4368</v>
      </c>
      <c r="C98" s="17" t="s">
        <v>30</v>
      </c>
      <c r="D98" s="18">
        <v>44757</v>
      </c>
      <c r="E98" s="17" t="s">
        <v>60</v>
      </c>
      <c r="F98" s="17" t="s">
        <v>47</v>
      </c>
      <c r="G98" s="17" t="s">
        <v>58</v>
      </c>
      <c r="H98" s="17" t="s">
        <v>61</v>
      </c>
      <c r="I98" s="18">
        <v>44767</v>
      </c>
      <c r="J98" s="16">
        <v>4368</v>
      </c>
    </row>
    <row r="99" spans="1:10" x14ac:dyDescent="0.25">
      <c r="A99" s="15">
        <v>98</v>
      </c>
      <c r="B99" s="16">
        <v>4369</v>
      </c>
      <c r="C99" s="17" t="s">
        <v>30</v>
      </c>
      <c r="D99" s="18">
        <v>44757</v>
      </c>
      <c r="E99" s="17" t="s">
        <v>60</v>
      </c>
      <c r="F99" s="17" t="s">
        <v>47</v>
      </c>
      <c r="G99" s="17" t="s">
        <v>53</v>
      </c>
      <c r="H99" s="17" t="s">
        <v>65</v>
      </c>
      <c r="I99" s="18">
        <v>44851</v>
      </c>
      <c r="J99" s="16">
        <v>4369</v>
      </c>
    </row>
    <row r="100" spans="1:10" x14ac:dyDescent="0.25">
      <c r="A100" s="15">
        <v>99</v>
      </c>
      <c r="B100" s="16">
        <v>4370</v>
      </c>
      <c r="C100" s="17" t="s">
        <v>30</v>
      </c>
      <c r="D100" s="18">
        <v>44757</v>
      </c>
      <c r="E100" s="17" t="s">
        <v>60</v>
      </c>
      <c r="F100" s="17" t="s">
        <v>47</v>
      </c>
      <c r="G100" s="17" t="s">
        <v>53</v>
      </c>
      <c r="H100" s="17" t="s">
        <v>65</v>
      </c>
      <c r="I100" s="18">
        <v>44851</v>
      </c>
      <c r="J100" s="16">
        <v>4370</v>
      </c>
    </row>
    <row r="101" spans="1:10" x14ac:dyDescent="0.25">
      <c r="A101" s="15">
        <v>100</v>
      </c>
      <c r="B101" s="16">
        <v>4382</v>
      </c>
      <c r="C101" s="17" t="s">
        <v>30</v>
      </c>
      <c r="D101" s="18">
        <v>44760</v>
      </c>
      <c r="E101" s="17" t="s">
        <v>46</v>
      </c>
      <c r="F101" s="17" t="s">
        <v>47</v>
      </c>
      <c r="G101" s="17" t="s">
        <v>48</v>
      </c>
      <c r="H101" s="17" t="s">
        <v>55</v>
      </c>
      <c r="I101" s="18">
        <v>44760</v>
      </c>
      <c r="J101" s="16">
        <v>4382</v>
      </c>
    </row>
    <row r="102" spans="1:10" x14ac:dyDescent="0.25">
      <c r="A102" s="15">
        <v>101</v>
      </c>
      <c r="B102" s="16">
        <v>4384</v>
      </c>
      <c r="C102" s="17" t="s">
        <v>30</v>
      </c>
      <c r="D102" s="18">
        <v>44760</v>
      </c>
      <c r="E102" s="17" t="s">
        <v>60</v>
      </c>
      <c r="F102" s="17" t="s">
        <v>47</v>
      </c>
      <c r="G102" s="17" t="s">
        <v>53</v>
      </c>
      <c r="H102" s="17" t="s">
        <v>59</v>
      </c>
      <c r="I102" s="18">
        <v>44851</v>
      </c>
      <c r="J102" s="16">
        <v>4384</v>
      </c>
    </row>
    <row r="103" spans="1:10" x14ac:dyDescent="0.25">
      <c r="A103" s="15">
        <v>102</v>
      </c>
      <c r="B103" s="16">
        <v>4385</v>
      </c>
      <c r="C103" s="17" t="s">
        <v>30</v>
      </c>
      <c r="D103" s="18">
        <v>44760</v>
      </c>
      <c r="E103" s="17" t="s">
        <v>60</v>
      </c>
      <c r="F103" s="17" t="s">
        <v>47</v>
      </c>
      <c r="G103" s="17" t="s">
        <v>53</v>
      </c>
      <c r="H103" s="17" t="s">
        <v>59</v>
      </c>
      <c r="I103" s="18">
        <v>44851</v>
      </c>
      <c r="J103" s="16">
        <v>4385</v>
      </c>
    </row>
    <row r="104" spans="1:10" x14ac:dyDescent="0.25">
      <c r="A104" s="15">
        <v>103</v>
      </c>
      <c r="B104" s="16">
        <v>4386</v>
      </c>
      <c r="C104" s="17" t="s">
        <v>30</v>
      </c>
      <c r="D104" s="18">
        <v>44760</v>
      </c>
      <c r="E104" s="17" t="s">
        <v>60</v>
      </c>
      <c r="F104" s="17" t="s">
        <v>47</v>
      </c>
      <c r="G104" s="17" t="s">
        <v>53</v>
      </c>
      <c r="H104" s="17" t="s">
        <v>59</v>
      </c>
      <c r="I104" s="18">
        <v>44851</v>
      </c>
      <c r="J104" s="16">
        <v>4386</v>
      </c>
    </row>
    <row r="105" spans="1:10" x14ac:dyDescent="0.25">
      <c r="A105" s="15">
        <v>104</v>
      </c>
      <c r="B105" s="16">
        <v>4411</v>
      </c>
      <c r="C105" s="17" t="s">
        <v>30</v>
      </c>
      <c r="D105" s="18">
        <v>44760</v>
      </c>
      <c r="E105" s="17" t="s">
        <v>54</v>
      </c>
      <c r="F105" s="17" t="s">
        <v>47</v>
      </c>
      <c r="G105" s="17" t="s">
        <v>53</v>
      </c>
      <c r="H105" s="17" t="s">
        <v>55</v>
      </c>
      <c r="I105" s="18">
        <v>44760</v>
      </c>
      <c r="J105" s="16">
        <v>4411</v>
      </c>
    </row>
    <row r="106" spans="1:10" x14ac:dyDescent="0.25">
      <c r="A106" s="15">
        <v>105</v>
      </c>
      <c r="B106" s="16">
        <v>4461</v>
      </c>
      <c r="C106" s="17" t="s">
        <v>31</v>
      </c>
      <c r="D106" s="18">
        <v>44762</v>
      </c>
      <c r="E106" s="17" t="s">
        <v>54</v>
      </c>
      <c r="F106" s="17" t="s">
        <v>47</v>
      </c>
      <c r="G106" s="17" t="s">
        <v>68</v>
      </c>
      <c r="H106" s="17" t="s">
        <v>55</v>
      </c>
      <c r="I106" s="47"/>
      <c r="J106" s="16"/>
    </row>
    <row r="107" spans="1:10" x14ac:dyDescent="0.25">
      <c r="A107" s="15">
        <v>106</v>
      </c>
      <c r="B107" s="16">
        <v>4463</v>
      </c>
      <c r="C107" s="17" t="s">
        <v>29</v>
      </c>
      <c r="D107" s="18">
        <v>44762</v>
      </c>
      <c r="E107" s="17" t="s">
        <v>60</v>
      </c>
      <c r="F107" s="17" t="s">
        <v>47</v>
      </c>
      <c r="G107" s="17" t="s">
        <v>51</v>
      </c>
      <c r="H107" s="17" t="s">
        <v>57</v>
      </c>
      <c r="I107" s="17"/>
      <c r="J107" s="16"/>
    </row>
    <row r="108" spans="1:10" x14ac:dyDescent="0.25">
      <c r="A108" s="15">
        <v>107</v>
      </c>
      <c r="B108" s="16">
        <v>4464</v>
      </c>
      <c r="C108" s="17" t="s">
        <v>29</v>
      </c>
      <c r="D108" s="18">
        <v>44762</v>
      </c>
      <c r="E108" s="17" t="s">
        <v>60</v>
      </c>
      <c r="F108" s="17" t="s">
        <v>47</v>
      </c>
      <c r="G108" s="17" t="s">
        <v>51</v>
      </c>
      <c r="H108" s="17" t="s">
        <v>57</v>
      </c>
      <c r="I108" s="17"/>
      <c r="J108" s="16"/>
    </row>
    <row r="109" spans="1:10" x14ac:dyDescent="0.25">
      <c r="A109" s="15">
        <v>108</v>
      </c>
      <c r="B109" s="16">
        <v>4470</v>
      </c>
      <c r="C109" s="17" t="s">
        <v>31</v>
      </c>
      <c r="D109" s="18">
        <v>44763</v>
      </c>
      <c r="E109" s="17" t="s">
        <v>54</v>
      </c>
      <c r="F109" s="17" t="s">
        <v>47</v>
      </c>
      <c r="G109" s="17" t="s">
        <v>68</v>
      </c>
      <c r="H109" s="17" t="s">
        <v>55</v>
      </c>
      <c r="I109" s="47"/>
      <c r="J109" s="16"/>
    </row>
    <row r="110" spans="1:10" x14ac:dyDescent="0.25">
      <c r="A110" s="15">
        <v>109</v>
      </c>
      <c r="B110" s="16">
        <v>4495</v>
      </c>
      <c r="C110" s="17" t="s">
        <v>29</v>
      </c>
      <c r="D110" s="18">
        <v>44764</v>
      </c>
      <c r="E110" s="17" t="s">
        <v>60</v>
      </c>
      <c r="F110" s="17" t="s">
        <v>47</v>
      </c>
      <c r="G110" s="17" t="s">
        <v>53</v>
      </c>
      <c r="H110" s="17" t="s">
        <v>55</v>
      </c>
      <c r="I110" s="18"/>
      <c r="J110" s="16"/>
    </row>
    <row r="111" spans="1:10" x14ac:dyDescent="0.25">
      <c r="A111" s="15">
        <v>110</v>
      </c>
      <c r="B111" s="16">
        <v>4508</v>
      </c>
      <c r="C111" s="17" t="s">
        <v>30</v>
      </c>
      <c r="D111" s="18">
        <v>44764</v>
      </c>
      <c r="E111" s="17" t="s">
        <v>60</v>
      </c>
      <c r="F111" s="17" t="s">
        <v>47</v>
      </c>
      <c r="G111" s="17" t="s">
        <v>52</v>
      </c>
      <c r="H111" s="17" t="s">
        <v>55</v>
      </c>
      <c r="I111" s="64">
        <v>44852</v>
      </c>
      <c r="J111" s="16">
        <v>4508</v>
      </c>
    </row>
    <row r="112" spans="1:10" x14ac:dyDescent="0.25">
      <c r="A112" s="15">
        <v>111</v>
      </c>
      <c r="B112" s="16">
        <v>4516</v>
      </c>
      <c r="C112" s="17" t="s">
        <v>30</v>
      </c>
      <c r="D112" s="18">
        <v>44764</v>
      </c>
      <c r="E112" s="17" t="s">
        <v>60</v>
      </c>
      <c r="F112" s="17" t="s">
        <v>47</v>
      </c>
      <c r="G112" s="17" t="s">
        <v>58</v>
      </c>
      <c r="H112" s="17" t="s">
        <v>61</v>
      </c>
      <c r="I112" s="18">
        <v>44767</v>
      </c>
      <c r="J112" s="16">
        <v>4516</v>
      </c>
    </row>
    <row r="113" spans="1:10" x14ac:dyDescent="0.25">
      <c r="A113" s="15">
        <v>112</v>
      </c>
      <c r="B113" s="16">
        <v>4520</v>
      </c>
      <c r="C113" s="17" t="s">
        <v>30</v>
      </c>
      <c r="D113" s="18">
        <v>44765</v>
      </c>
      <c r="E113" s="17" t="s">
        <v>60</v>
      </c>
      <c r="F113" s="17" t="s">
        <v>47</v>
      </c>
      <c r="G113" s="17" t="s">
        <v>53</v>
      </c>
      <c r="H113" s="17" t="s">
        <v>75</v>
      </c>
      <c r="I113" s="18">
        <v>44851</v>
      </c>
      <c r="J113" s="16">
        <v>4520</v>
      </c>
    </row>
    <row r="114" spans="1:10" x14ac:dyDescent="0.25">
      <c r="A114" s="15">
        <v>113</v>
      </c>
      <c r="B114" s="16">
        <v>4525</v>
      </c>
      <c r="C114" s="17" t="s">
        <v>30</v>
      </c>
      <c r="D114" s="18">
        <v>44765</v>
      </c>
      <c r="E114" s="17" t="s">
        <v>60</v>
      </c>
      <c r="F114" s="17" t="s">
        <v>47</v>
      </c>
      <c r="G114" s="17" t="s">
        <v>74</v>
      </c>
      <c r="H114" s="17" t="s">
        <v>55</v>
      </c>
      <c r="I114" s="18">
        <v>44783</v>
      </c>
      <c r="J114" s="16">
        <v>4525</v>
      </c>
    </row>
    <row r="115" spans="1:10" x14ac:dyDescent="0.25">
      <c r="A115" s="15">
        <v>114</v>
      </c>
      <c r="B115" s="16">
        <v>4526</v>
      </c>
      <c r="C115" s="17" t="s">
        <v>30</v>
      </c>
      <c r="D115" s="18">
        <v>44765</v>
      </c>
      <c r="E115" s="17" t="s">
        <v>60</v>
      </c>
      <c r="F115" s="17" t="s">
        <v>47</v>
      </c>
      <c r="G115" s="17" t="s">
        <v>74</v>
      </c>
      <c r="H115" s="17" t="s">
        <v>55</v>
      </c>
      <c r="I115" s="18">
        <v>44783</v>
      </c>
      <c r="J115" s="16">
        <v>4526</v>
      </c>
    </row>
    <row r="116" spans="1:10" x14ac:dyDescent="0.25">
      <c r="A116" s="15">
        <v>115</v>
      </c>
      <c r="B116" s="16">
        <v>4556</v>
      </c>
      <c r="C116" s="17" t="s">
        <v>30</v>
      </c>
      <c r="D116" s="18">
        <v>44767</v>
      </c>
      <c r="E116" s="17" t="s">
        <v>60</v>
      </c>
      <c r="F116" s="17" t="s">
        <v>47</v>
      </c>
      <c r="G116" s="17" t="s">
        <v>53</v>
      </c>
      <c r="H116" s="17" t="s">
        <v>32</v>
      </c>
      <c r="I116" s="18">
        <v>44851</v>
      </c>
      <c r="J116" s="16">
        <v>4556</v>
      </c>
    </row>
    <row r="117" spans="1:10" x14ac:dyDescent="0.25">
      <c r="A117" s="15">
        <v>116</v>
      </c>
      <c r="B117" s="16">
        <v>4613</v>
      </c>
      <c r="C117" s="17" t="s">
        <v>30</v>
      </c>
      <c r="D117" s="18">
        <v>44768</v>
      </c>
      <c r="E117" s="17" t="s">
        <v>60</v>
      </c>
      <c r="F117" s="17" t="s">
        <v>47</v>
      </c>
      <c r="G117" s="17" t="s">
        <v>52</v>
      </c>
      <c r="H117" s="17" t="s">
        <v>55</v>
      </c>
      <c r="I117" s="18">
        <v>44852</v>
      </c>
      <c r="J117" s="16">
        <v>4613</v>
      </c>
    </row>
    <row r="118" spans="1:10" x14ac:dyDescent="0.25">
      <c r="A118" s="15">
        <v>117</v>
      </c>
      <c r="B118" s="16">
        <v>4631</v>
      </c>
      <c r="C118" s="17" t="s">
        <v>30</v>
      </c>
      <c r="D118" s="18">
        <v>44769</v>
      </c>
      <c r="E118" s="17" t="s">
        <v>54</v>
      </c>
      <c r="F118" s="17" t="s">
        <v>47</v>
      </c>
      <c r="G118" s="17" t="s">
        <v>53</v>
      </c>
      <c r="H118" s="17" t="s">
        <v>35</v>
      </c>
      <c r="I118" s="18">
        <v>44769</v>
      </c>
      <c r="J118" s="16">
        <v>4631</v>
      </c>
    </row>
    <row r="119" spans="1:10" x14ac:dyDescent="0.25">
      <c r="A119" s="15">
        <v>118</v>
      </c>
      <c r="B119" s="16">
        <v>4651</v>
      </c>
      <c r="C119" s="17" t="s">
        <v>31</v>
      </c>
      <c r="D119" s="18">
        <v>44770</v>
      </c>
      <c r="E119" s="17" t="s">
        <v>54</v>
      </c>
      <c r="F119" s="17" t="s">
        <v>47</v>
      </c>
      <c r="G119" s="17" t="s">
        <v>73</v>
      </c>
      <c r="H119" s="17" t="s">
        <v>61</v>
      </c>
      <c r="I119" s="47"/>
      <c r="J119" s="16"/>
    </row>
    <row r="120" spans="1:10" x14ac:dyDescent="0.25">
      <c r="A120" s="15">
        <v>119</v>
      </c>
      <c r="B120" s="16">
        <v>4669</v>
      </c>
      <c r="C120" s="17" t="s">
        <v>30</v>
      </c>
      <c r="D120" s="18">
        <v>44770</v>
      </c>
      <c r="E120" s="17" t="s">
        <v>60</v>
      </c>
      <c r="F120" s="17" t="s">
        <v>47</v>
      </c>
      <c r="G120" s="17" t="s">
        <v>48</v>
      </c>
      <c r="H120" s="17" t="s">
        <v>34</v>
      </c>
      <c r="I120" s="18">
        <v>44774</v>
      </c>
      <c r="J120" s="16">
        <v>4669</v>
      </c>
    </row>
    <row r="121" spans="1:10" x14ac:dyDescent="0.25">
      <c r="A121" s="15">
        <v>120</v>
      </c>
      <c r="B121" s="16">
        <v>4670</v>
      </c>
      <c r="C121" s="17" t="s">
        <v>30</v>
      </c>
      <c r="D121" s="18">
        <v>44770</v>
      </c>
      <c r="E121" s="17" t="s">
        <v>60</v>
      </c>
      <c r="F121" s="17" t="s">
        <v>47</v>
      </c>
      <c r="G121" s="17" t="s">
        <v>48</v>
      </c>
      <c r="H121" s="17" t="s">
        <v>34</v>
      </c>
      <c r="I121" s="18">
        <v>44774</v>
      </c>
      <c r="J121" s="16">
        <v>4670</v>
      </c>
    </row>
    <row r="122" spans="1:10" x14ac:dyDescent="0.25">
      <c r="A122" s="15">
        <v>121</v>
      </c>
      <c r="B122" s="16">
        <v>4671</v>
      </c>
      <c r="C122" s="17" t="s">
        <v>30</v>
      </c>
      <c r="D122" s="18">
        <v>44770</v>
      </c>
      <c r="E122" s="17" t="s">
        <v>60</v>
      </c>
      <c r="F122" s="17" t="s">
        <v>47</v>
      </c>
      <c r="G122" s="17" t="s">
        <v>48</v>
      </c>
      <c r="H122" s="17" t="s">
        <v>34</v>
      </c>
      <c r="I122" s="18">
        <v>44774</v>
      </c>
      <c r="J122" s="16">
        <v>4671</v>
      </c>
    </row>
    <row r="123" spans="1:10" x14ac:dyDescent="0.25">
      <c r="A123" s="15">
        <v>122</v>
      </c>
      <c r="B123" s="16">
        <v>4685</v>
      </c>
      <c r="C123" s="17" t="s">
        <v>30</v>
      </c>
      <c r="D123" s="18">
        <v>44770</v>
      </c>
      <c r="E123" s="17" t="s">
        <v>60</v>
      </c>
      <c r="F123" s="17" t="s">
        <v>47</v>
      </c>
      <c r="G123" s="17" t="s">
        <v>52</v>
      </c>
      <c r="H123" s="17" t="s">
        <v>55</v>
      </c>
      <c r="I123" s="18">
        <v>44852</v>
      </c>
      <c r="J123" s="16">
        <v>4685</v>
      </c>
    </row>
    <row r="124" spans="1:10" x14ac:dyDescent="0.25">
      <c r="A124" s="15">
        <v>123</v>
      </c>
      <c r="B124" s="16">
        <v>4687</v>
      </c>
      <c r="C124" s="17" t="s">
        <v>30</v>
      </c>
      <c r="D124" s="18">
        <v>44770</v>
      </c>
      <c r="E124" s="17" t="s">
        <v>60</v>
      </c>
      <c r="F124" s="17" t="s">
        <v>47</v>
      </c>
      <c r="G124" s="17" t="s">
        <v>48</v>
      </c>
      <c r="H124" s="17" t="s">
        <v>55</v>
      </c>
      <c r="I124" s="18">
        <v>44770</v>
      </c>
      <c r="J124" s="16">
        <v>4687</v>
      </c>
    </row>
    <row r="125" spans="1:10" x14ac:dyDescent="0.25">
      <c r="A125" s="15">
        <v>124</v>
      </c>
      <c r="B125" s="16">
        <v>6209</v>
      </c>
      <c r="C125" s="17" t="s">
        <v>30</v>
      </c>
      <c r="D125" s="18">
        <v>44771</v>
      </c>
      <c r="E125" s="17" t="s">
        <v>60</v>
      </c>
      <c r="F125" s="17" t="s">
        <v>47</v>
      </c>
      <c r="G125" s="17" t="s">
        <v>53</v>
      </c>
      <c r="H125" s="17" t="s">
        <v>32</v>
      </c>
      <c r="I125" s="18">
        <v>44851</v>
      </c>
      <c r="J125" s="16">
        <v>6209</v>
      </c>
    </row>
    <row r="126" spans="1:10" x14ac:dyDescent="0.25">
      <c r="A126" s="15">
        <v>125</v>
      </c>
      <c r="B126" s="55">
        <v>6222</v>
      </c>
      <c r="C126" s="56" t="s">
        <v>30</v>
      </c>
      <c r="D126" s="57">
        <v>44771</v>
      </c>
      <c r="E126" s="58" t="s">
        <v>60</v>
      </c>
      <c r="F126" s="59" t="s">
        <v>47</v>
      </c>
      <c r="G126" s="58" t="s">
        <v>48</v>
      </c>
      <c r="H126" s="58" t="s">
        <v>105</v>
      </c>
      <c r="I126" s="60">
        <v>44771</v>
      </c>
      <c r="J126" s="55">
        <v>6222</v>
      </c>
    </row>
    <row r="127" spans="1:10" x14ac:dyDescent="0.25">
      <c r="A127" s="15">
        <v>126</v>
      </c>
      <c r="B127" s="50">
        <v>6223</v>
      </c>
      <c r="C127" s="53" t="s">
        <v>31</v>
      </c>
      <c r="D127" s="52">
        <v>44771</v>
      </c>
      <c r="E127" s="53" t="s">
        <v>60</v>
      </c>
      <c r="F127" s="17" t="s">
        <v>47</v>
      </c>
      <c r="G127" s="53" t="s">
        <v>73</v>
      </c>
      <c r="H127" s="53" t="s">
        <v>55</v>
      </c>
      <c r="I127" s="53"/>
      <c r="J127" s="50"/>
    </row>
    <row r="128" spans="1:10" x14ac:dyDescent="0.25">
      <c r="A128" s="15">
        <v>127</v>
      </c>
      <c r="B128" s="50">
        <v>6225</v>
      </c>
      <c r="C128" s="51" t="s">
        <v>30</v>
      </c>
      <c r="D128" s="52">
        <v>44771</v>
      </c>
      <c r="E128" s="53" t="s">
        <v>54</v>
      </c>
      <c r="F128" s="17" t="s">
        <v>47</v>
      </c>
      <c r="G128" s="53" t="s">
        <v>48</v>
      </c>
      <c r="H128" s="53" t="s">
        <v>55</v>
      </c>
      <c r="I128" s="54">
        <v>44771</v>
      </c>
      <c r="J128" s="50">
        <v>6225</v>
      </c>
    </row>
    <row r="129" spans="1:10" x14ac:dyDescent="0.25">
      <c r="A129" s="15">
        <v>128</v>
      </c>
      <c r="B129" s="50">
        <v>6255</v>
      </c>
      <c r="C129" s="53" t="s">
        <v>30</v>
      </c>
      <c r="D129" s="52">
        <v>44774</v>
      </c>
      <c r="E129" s="53" t="s">
        <v>60</v>
      </c>
      <c r="F129" s="61" t="s">
        <v>47</v>
      </c>
      <c r="G129" s="53" t="s">
        <v>53</v>
      </c>
      <c r="H129" s="53" t="s">
        <v>69</v>
      </c>
      <c r="I129" s="54">
        <v>44851</v>
      </c>
      <c r="J129" s="50">
        <v>6255</v>
      </c>
    </row>
    <row r="130" spans="1:10" x14ac:dyDescent="0.25">
      <c r="A130" s="15">
        <v>129</v>
      </c>
      <c r="B130" s="50">
        <v>6285</v>
      </c>
      <c r="C130" s="53" t="s">
        <v>29</v>
      </c>
      <c r="D130" s="52">
        <v>44774</v>
      </c>
      <c r="E130" s="53" t="s">
        <v>60</v>
      </c>
      <c r="F130" s="17" t="s">
        <v>47</v>
      </c>
      <c r="G130" s="53" t="s">
        <v>70</v>
      </c>
      <c r="H130" s="53" t="s">
        <v>57</v>
      </c>
      <c r="I130" s="53"/>
      <c r="J130" s="50"/>
    </row>
    <row r="131" spans="1:10" x14ac:dyDescent="0.25">
      <c r="A131" s="15">
        <v>130</v>
      </c>
      <c r="B131" s="50">
        <v>6286</v>
      </c>
      <c r="C131" s="53" t="s">
        <v>29</v>
      </c>
      <c r="D131" s="52">
        <v>44774</v>
      </c>
      <c r="E131" s="53" t="s">
        <v>60</v>
      </c>
      <c r="F131" s="17" t="s">
        <v>47</v>
      </c>
      <c r="G131" s="53" t="s">
        <v>70</v>
      </c>
      <c r="H131" s="53" t="s">
        <v>57</v>
      </c>
      <c r="I131" s="53"/>
      <c r="J131" s="50"/>
    </row>
    <row r="132" spans="1:10" x14ac:dyDescent="0.25">
      <c r="A132" s="15">
        <v>131</v>
      </c>
      <c r="B132" s="65">
        <v>6314</v>
      </c>
      <c r="C132" s="51" t="s">
        <v>30</v>
      </c>
      <c r="D132" s="52">
        <v>44775</v>
      </c>
      <c r="E132" s="53" t="s">
        <v>54</v>
      </c>
      <c r="F132" s="17" t="s">
        <v>47</v>
      </c>
      <c r="G132" s="53" t="s">
        <v>48</v>
      </c>
      <c r="H132" s="53" t="s">
        <v>63</v>
      </c>
      <c r="I132" s="54">
        <v>44775</v>
      </c>
      <c r="J132" s="50">
        <v>6314</v>
      </c>
    </row>
    <row r="133" spans="1:10" s="62" customFormat="1" x14ac:dyDescent="0.25">
      <c r="A133" s="15">
        <v>132</v>
      </c>
      <c r="B133" s="65">
        <v>6323</v>
      </c>
      <c r="C133" s="51" t="s">
        <v>30</v>
      </c>
      <c r="D133" s="52">
        <v>44775</v>
      </c>
      <c r="E133" s="53" t="s">
        <v>54</v>
      </c>
      <c r="F133" s="61" t="s">
        <v>47</v>
      </c>
      <c r="G133" s="53" t="s">
        <v>48</v>
      </c>
      <c r="H133" s="53" t="s">
        <v>63</v>
      </c>
      <c r="I133" s="54">
        <v>44775</v>
      </c>
      <c r="J133" s="50">
        <v>6323</v>
      </c>
    </row>
    <row r="134" spans="1:10" x14ac:dyDescent="0.25">
      <c r="A134" s="15">
        <v>133</v>
      </c>
      <c r="B134" s="65">
        <v>6326</v>
      </c>
      <c r="C134" s="53" t="s">
        <v>30</v>
      </c>
      <c r="D134" s="52">
        <v>44775</v>
      </c>
      <c r="E134" s="53" t="s">
        <v>60</v>
      </c>
      <c r="F134" s="17" t="s">
        <v>47</v>
      </c>
      <c r="G134" s="53" t="s">
        <v>48</v>
      </c>
      <c r="H134" s="53" t="s">
        <v>69</v>
      </c>
      <c r="I134" s="54">
        <v>44783</v>
      </c>
      <c r="J134" s="50">
        <v>6326</v>
      </c>
    </row>
    <row r="135" spans="1:10" x14ac:dyDescent="0.25">
      <c r="A135" s="15">
        <v>134</v>
      </c>
      <c r="B135" s="50">
        <v>6381</v>
      </c>
      <c r="C135" s="53" t="s">
        <v>29</v>
      </c>
      <c r="D135" s="52">
        <v>44776</v>
      </c>
      <c r="E135" s="53" t="s">
        <v>60</v>
      </c>
      <c r="F135" s="17" t="s">
        <v>47</v>
      </c>
      <c r="G135" s="53" t="s">
        <v>70</v>
      </c>
      <c r="H135" s="53" t="s">
        <v>35</v>
      </c>
      <c r="I135" s="53"/>
      <c r="J135" s="50"/>
    </row>
    <row r="136" spans="1:10" x14ac:dyDescent="0.25">
      <c r="A136" s="15">
        <v>135</v>
      </c>
      <c r="B136" s="50">
        <v>6403</v>
      </c>
      <c r="C136" s="53" t="s">
        <v>29</v>
      </c>
      <c r="D136" s="52">
        <v>44777</v>
      </c>
      <c r="E136" s="53" t="s">
        <v>60</v>
      </c>
      <c r="F136" s="17" t="s">
        <v>47</v>
      </c>
      <c r="G136" s="53" t="s">
        <v>51</v>
      </c>
      <c r="H136" s="53" t="s">
        <v>55</v>
      </c>
      <c r="I136" s="53"/>
      <c r="J136" s="50"/>
    </row>
    <row r="137" spans="1:10" x14ac:dyDescent="0.25">
      <c r="A137" s="15">
        <v>136</v>
      </c>
      <c r="B137" s="50">
        <v>6404</v>
      </c>
      <c r="C137" s="53" t="s">
        <v>29</v>
      </c>
      <c r="D137" s="52">
        <v>44777</v>
      </c>
      <c r="E137" s="53" t="s">
        <v>60</v>
      </c>
      <c r="F137" s="17" t="s">
        <v>47</v>
      </c>
      <c r="G137" s="53" t="s">
        <v>51</v>
      </c>
      <c r="H137" s="53" t="s">
        <v>55</v>
      </c>
      <c r="I137" s="53"/>
      <c r="J137" s="50"/>
    </row>
    <row r="138" spans="1:10" x14ac:dyDescent="0.25">
      <c r="A138" s="15">
        <v>137</v>
      </c>
      <c r="B138" s="65">
        <v>6452</v>
      </c>
      <c r="C138" s="51" t="s">
        <v>30</v>
      </c>
      <c r="D138" s="54">
        <v>44781</v>
      </c>
      <c r="E138" s="53" t="s">
        <v>60</v>
      </c>
      <c r="F138" s="53" t="s">
        <v>47</v>
      </c>
      <c r="G138" s="53" t="s">
        <v>58</v>
      </c>
      <c r="H138" s="53" t="s">
        <v>55</v>
      </c>
      <c r="I138" s="54">
        <v>44781</v>
      </c>
      <c r="J138" s="50">
        <v>6452</v>
      </c>
    </row>
    <row r="139" spans="1:10" s="62" customFormat="1" x14ac:dyDescent="0.25">
      <c r="A139" s="15">
        <v>138</v>
      </c>
      <c r="B139" s="65">
        <v>6453</v>
      </c>
      <c r="C139" s="51" t="s">
        <v>30</v>
      </c>
      <c r="D139" s="54">
        <v>44781</v>
      </c>
      <c r="E139" s="53" t="s">
        <v>60</v>
      </c>
      <c r="F139" s="53" t="s">
        <v>47</v>
      </c>
      <c r="G139" s="53" t="s">
        <v>58</v>
      </c>
      <c r="H139" s="53" t="s">
        <v>55</v>
      </c>
      <c r="I139" s="54">
        <v>44809</v>
      </c>
      <c r="J139" s="50">
        <v>6453</v>
      </c>
    </row>
    <row r="140" spans="1:10" x14ac:dyDescent="0.25">
      <c r="A140" s="15">
        <v>139</v>
      </c>
      <c r="B140" s="65">
        <v>6454</v>
      </c>
      <c r="C140" s="51" t="s">
        <v>30</v>
      </c>
      <c r="D140" s="54">
        <v>44781</v>
      </c>
      <c r="E140" s="53" t="s">
        <v>60</v>
      </c>
      <c r="F140" s="53" t="s">
        <v>47</v>
      </c>
      <c r="G140" s="53" t="s">
        <v>58</v>
      </c>
      <c r="H140" s="53" t="s">
        <v>55</v>
      </c>
      <c r="I140" s="54">
        <v>44809</v>
      </c>
      <c r="J140" s="50">
        <v>6454</v>
      </c>
    </row>
    <row r="141" spans="1:10" x14ac:dyDescent="0.25">
      <c r="A141" s="15">
        <v>140</v>
      </c>
      <c r="B141" s="65">
        <v>6671</v>
      </c>
      <c r="C141" s="51" t="s">
        <v>30</v>
      </c>
      <c r="D141" s="54">
        <v>44782</v>
      </c>
      <c r="E141" s="53" t="s">
        <v>46</v>
      </c>
      <c r="F141" s="53" t="s">
        <v>47</v>
      </c>
      <c r="G141" s="53" t="s">
        <v>51</v>
      </c>
      <c r="H141" s="53" t="s">
        <v>35</v>
      </c>
      <c r="I141" s="54">
        <v>44789</v>
      </c>
      <c r="J141" s="50">
        <v>6671</v>
      </c>
    </row>
    <row r="142" spans="1:10" x14ac:dyDescent="0.25">
      <c r="A142" s="15">
        <v>141</v>
      </c>
      <c r="B142" s="65">
        <v>6545</v>
      </c>
      <c r="C142" s="51" t="s">
        <v>30</v>
      </c>
      <c r="D142" s="54">
        <v>44783</v>
      </c>
      <c r="E142" s="53" t="s">
        <v>60</v>
      </c>
      <c r="F142" s="53" t="s">
        <v>47</v>
      </c>
      <c r="G142" s="53" t="s">
        <v>48</v>
      </c>
      <c r="H142" s="53" t="s">
        <v>55</v>
      </c>
      <c r="I142" s="54">
        <v>44783</v>
      </c>
      <c r="J142" s="50">
        <v>6545</v>
      </c>
    </row>
    <row r="143" spans="1:10" x14ac:dyDescent="0.25">
      <c r="A143" s="15">
        <v>142</v>
      </c>
      <c r="B143" s="65">
        <v>6557</v>
      </c>
      <c r="C143" s="51" t="s">
        <v>30</v>
      </c>
      <c r="D143" s="54">
        <v>44783</v>
      </c>
      <c r="E143" s="53" t="s">
        <v>60</v>
      </c>
      <c r="F143" s="53" t="s">
        <v>47</v>
      </c>
      <c r="G143" s="53" t="s">
        <v>64</v>
      </c>
      <c r="H143" s="53" t="s">
        <v>57</v>
      </c>
      <c r="I143" s="54">
        <v>44785</v>
      </c>
      <c r="J143" s="50">
        <v>6557</v>
      </c>
    </row>
    <row r="144" spans="1:10" x14ac:dyDescent="0.25">
      <c r="A144" s="15">
        <v>143</v>
      </c>
      <c r="B144" s="65">
        <v>6559</v>
      </c>
      <c r="C144" s="51" t="s">
        <v>30</v>
      </c>
      <c r="D144" s="54">
        <v>44783</v>
      </c>
      <c r="E144" s="53" t="s">
        <v>60</v>
      </c>
      <c r="F144" s="53" t="s">
        <v>47</v>
      </c>
      <c r="G144" s="53" t="s">
        <v>134</v>
      </c>
      <c r="H144" s="53" t="s">
        <v>35</v>
      </c>
      <c r="I144" s="54">
        <v>44790</v>
      </c>
      <c r="J144" s="50">
        <v>6559</v>
      </c>
    </row>
    <row r="145" spans="1:10" x14ac:dyDescent="0.25">
      <c r="A145" s="15">
        <v>144</v>
      </c>
      <c r="B145" s="65">
        <v>6709</v>
      </c>
      <c r="C145" s="51" t="s">
        <v>30</v>
      </c>
      <c r="D145" s="54">
        <v>44783</v>
      </c>
      <c r="E145" s="53" t="s">
        <v>54</v>
      </c>
      <c r="F145" s="53" t="s">
        <v>47</v>
      </c>
      <c r="G145" s="53" t="s">
        <v>58</v>
      </c>
      <c r="H145" s="53" t="s">
        <v>55</v>
      </c>
      <c r="I145" s="54">
        <v>44790</v>
      </c>
      <c r="J145" s="50">
        <v>6709</v>
      </c>
    </row>
    <row r="146" spans="1:10" x14ac:dyDescent="0.25">
      <c r="A146" s="15">
        <v>145</v>
      </c>
      <c r="B146" s="50">
        <v>6584</v>
      </c>
      <c r="C146" s="53" t="s">
        <v>29</v>
      </c>
      <c r="D146" s="54">
        <v>44784</v>
      </c>
      <c r="E146" s="53" t="s">
        <v>60</v>
      </c>
      <c r="F146" s="53" t="s">
        <v>47</v>
      </c>
      <c r="G146" s="53" t="s">
        <v>53</v>
      </c>
      <c r="H146" s="53" t="s">
        <v>57</v>
      </c>
      <c r="I146" s="54"/>
      <c r="J146" s="50"/>
    </row>
    <row r="147" spans="1:10" x14ac:dyDescent="0.25">
      <c r="A147" s="15">
        <v>146</v>
      </c>
      <c r="B147" s="50">
        <v>6585</v>
      </c>
      <c r="C147" s="53" t="s">
        <v>29</v>
      </c>
      <c r="D147" s="54">
        <v>44784</v>
      </c>
      <c r="E147" s="53" t="s">
        <v>60</v>
      </c>
      <c r="F147" s="53" t="s">
        <v>47</v>
      </c>
      <c r="G147" s="53" t="s">
        <v>53</v>
      </c>
      <c r="H147" s="53" t="s">
        <v>57</v>
      </c>
      <c r="I147" s="54"/>
      <c r="J147" s="50"/>
    </row>
    <row r="148" spans="1:10" x14ac:dyDescent="0.25">
      <c r="A148" s="15">
        <v>147</v>
      </c>
      <c r="B148" s="50">
        <v>6586</v>
      </c>
      <c r="C148" s="53" t="s">
        <v>29</v>
      </c>
      <c r="D148" s="54">
        <v>44784</v>
      </c>
      <c r="E148" s="53" t="s">
        <v>60</v>
      </c>
      <c r="F148" s="53" t="s">
        <v>47</v>
      </c>
      <c r="G148" s="53" t="s">
        <v>53</v>
      </c>
      <c r="H148" s="53" t="s">
        <v>57</v>
      </c>
      <c r="I148" s="54"/>
      <c r="J148" s="50"/>
    </row>
    <row r="149" spans="1:10" x14ac:dyDescent="0.25">
      <c r="A149" s="15">
        <v>148</v>
      </c>
      <c r="B149" s="50">
        <v>6587</v>
      </c>
      <c r="C149" s="53" t="s">
        <v>29</v>
      </c>
      <c r="D149" s="54">
        <v>44784</v>
      </c>
      <c r="E149" s="53" t="s">
        <v>60</v>
      </c>
      <c r="F149" s="53" t="s">
        <v>47</v>
      </c>
      <c r="G149" s="53" t="s">
        <v>53</v>
      </c>
      <c r="H149" s="53" t="s">
        <v>57</v>
      </c>
      <c r="I149" s="54"/>
      <c r="J149" s="50"/>
    </row>
    <row r="150" spans="1:10" x14ac:dyDescent="0.25">
      <c r="A150" s="15">
        <v>149</v>
      </c>
      <c r="B150" s="65">
        <v>6713</v>
      </c>
      <c r="C150" s="51" t="s">
        <v>30</v>
      </c>
      <c r="D150" s="54">
        <v>44784</v>
      </c>
      <c r="E150" s="53" t="s">
        <v>54</v>
      </c>
      <c r="F150" s="53" t="s">
        <v>47</v>
      </c>
      <c r="G150" s="53" t="s">
        <v>48</v>
      </c>
      <c r="H150" s="53" t="s">
        <v>55</v>
      </c>
      <c r="I150" s="54">
        <v>44790</v>
      </c>
      <c r="J150" s="50">
        <v>6713</v>
      </c>
    </row>
    <row r="151" spans="1:10" x14ac:dyDescent="0.25">
      <c r="A151" s="15">
        <v>150</v>
      </c>
      <c r="B151" s="50">
        <v>6639</v>
      </c>
      <c r="C151" s="53" t="s">
        <v>29</v>
      </c>
      <c r="D151" s="54">
        <v>44786</v>
      </c>
      <c r="E151" s="53" t="s">
        <v>60</v>
      </c>
      <c r="F151" s="53" t="s">
        <v>47</v>
      </c>
      <c r="G151" s="53" t="s">
        <v>53</v>
      </c>
      <c r="H151" s="53" t="s">
        <v>71</v>
      </c>
      <c r="I151" s="54"/>
      <c r="J151" s="50"/>
    </row>
    <row r="152" spans="1:10" x14ac:dyDescent="0.25">
      <c r="A152" s="15">
        <v>151</v>
      </c>
      <c r="B152" s="50">
        <v>6640</v>
      </c>
      <c r="C152" s="53" t="s">
        <v>29</v>
      </c>
      <c r="D152" s="54">
        <v>44786</v>
      </c>
      <c r="E152" s="53" t="s">
        <v>60</v>
      </c>
      <c r="F152" s="53" t="s">
        <v>47</v>
      </c>
      <c r="G152" s="53" t="s">
        <v>53</v>
      </c>
      <c r="H152" s="53" t="s">
        <v>71</v>
      </c>
      <c r="I152" s="54"/>
      <c r="J152" s="50"/>
    </row>
    <row r="153" spans="1:10" x14ac:dyDescent="0.25">
      <c r="A153" s="15">
        <v>152</v>
      </c>
      <c r="B153" s="65">
        <v>6644</v>
      </c>
      <c r="C153" s="51" t="s">
        <v>30</v>
      </c>
      <c r="D153" s="54">
        <v>44788</v>
      </c>
      <c r="E153" s="53" t="s">
        <v>60</v>
      </c>
      <c r="F153" s="53" t="s">
        <v>47</v>
      </c>
      <c r="G153" s="53" t="s">
        <v>64</v>
      </c>
      <c r="H153" s="53" t="s">
        <v>55</v>
      </c>
      <c r="I153" s="54">
        <v>44791</v>
      </c>
      <c r="J153" s="50">
        <v>6644</v>
      </c>
    </row>
    <row r="154" spans="1:10" x14ac:dyDescent="0.25">
      <c r="A154" s="15">
        <v>153</v>
      </c>
      <c r="B154" s="65">
        <v>6645</v>
      </c>
      <c r="C154" s="51" t="s">
        <v>30</v>
      </c>
      <c r="D154" s="54">
        <v>44788</v>
      </c>
      <c r="E154" s="53" t="s">
        <v>60</v>
      </c>
      <c r="F154" s="53" t="s">
        <v>47</v>
      </c>
      <c r="G154" s="53" t="s">
        <v>64</v>
      </c>
      <c r="H154" s="53" t="s">
        <v>55</v>
      </c>
      <c r="I154" s="54">
        <v>44791</v>
      </c>
      <c r="J154" s="50">
        <v>6645</v>
      </c>
    </row>
    <row r="155" spans="1:10" x14ac:dyDescent="0.25">
      <c r="A155" s="15">
        <v>154</v>
      </c>
      <c r="B155" s="50">
        <v>6697</v>
      </c>
      <c r="C155" s="53" t="s">
        <v>29</v>
      </c>
      <c r="D155" s="54">
        <v>44790</v>
      </c>
      <c r="E155" s="53" t="s">
        <v>60</v>
      </c>
      <c r="F155" s="53" t="s">
        <v>47</v>
      </c>
      <c r="G155" s="53" t="s">
        <v>58</v>
      </c>
      <c r="H155" s="53" t="s">
        <v>55</v>
      </c>
      <c r="I155" s="54"/>
      <c r="J155" s="50"/>
    </row>
    <row r="156" spans="1:10" x14ac:dyDescent="0.25">
      <c r="A156" s="15">
        <v>155</v>
      </c>
      <c r="B156" s="65">
        <v>6738</v>
      </c>
      <c r="C156" s="51" t="s">
        <v>30</v>
      </c>
      <c r="D156" s="54">
        <v>44790</v>
      </c>
      <c r="E156" s="53" t="s">
        <v>60</v>
      </c>
      <c r="F156" s="53" t="s">
        <v>47</v>
      </c>
      <c r="G156" s="53" t="s">
        <v>134</v>
      </c>
      <c r="H156" s="53" t="s">
        <v>35</v>
      </c>
      <c r="I156" s="54">
        <v>44811</v>
      </c>
      <c r="J156" s="50">
        <v>6738</v>
      </c>
    </row>
    <row r="157" spans="1:10" x14ac:dyDescent="0.25">
      <c r="A157" s="15">
        <v>156</v>
      </c>
      <c r="B157" s="65">
        <v>6794</v>
      </c>
      <c r="C157" s="51" t="s">
        <v>30</v>
      </c>
      <c r="D157" s="54">
        <v>44791</v>
      </c>
      <c r="E157" s="53" t="s">
        <v>54</v>
      </c>
      <c r="F157" s="53" t="s">
        <v>47</v>
      </c>
      <c r="G157" s="53" t="s">
        <v>48</v>
      </c>
      <c r="H157" s="53" t="s">
        <v>56</v>
      </c>
      <c r="I157" s="54">
        <v>44791</v>
      </c>
      <c r="J157" s="50">
        <v>6794</v>
      </c>
    </row>
    <row r="158" spans="1:10" x14ac:dyDescent="0.25">
      <c r="A158" s="15">
        <v>157</v>
      </c>
      <c r="B158" s="65">
        <v>6826</v>
      </c>
      <c r="C158" s="51" t="s">
        <v>30</v>
      </c>
      <c r="D158" s="54">
        <v>44792</v>
      </c>
      <c r="E158" s="53" t="s">
        <v>60</v>
      </c>
      <c r="F158" s="53" t="s">
        <v>47</v>
      </c>
      <c r="G158" s="53" t="s">
        <v>48</v>
      </c>
      <c r="H158" s="53" t="s">
        <v>55</v>
      </c>
      <c r="I158" s="54">
        <v>44796</v>
      </c>
      <c r="J158" s="50">
        <v>6826</v>
      </c>
    </row>
    <row r="159" spans="1:10" x14ac:dyDescent="0.25">
      <c r="A159" s="15">
        <v>158</v>
      </c>
      <c r="B159" s="50">
        <v>6901</v>
      </c>
      <c r="C159" s="53" t="s">
        <v>29</v>
      </c>
      <c r="D159" s="54">
        <v>44795</v>
      </c>
      <c r="E159" s="53" t="s">
        <v>60</v>
      </c>
      <c r="F159" s="53" t="s">
        <v>47</v>
      </c>
      <c r="G159" s="53" t="s">
        <v>58</v>
      </c>
      <c r="H159" s="53" t="s">
        <v>35</v>
      </c>
      <c r="I159" s="54"/>
      <c r="J159" s="50"/>
    </row>
    <row r="160" spans="1:10" x14ac:dyDescent="0.25">
      <c r="A160" s="15">
        <v>159</v>
      </c>
      <c r="B160" s="50">
        <v>6902</v>
      </c>
      <c r="C160" s="53" t="s">
        <v>29</v>
      </c>
      <c r="D160" s="54">
        <v>44795</v>
      </c>
      <c r="E160" s="53" t="s">
        <v>60</v>
      </c>
      <c r="F160" s="53" t="s">
        <v>47</v>
      </c>
      <c r="G160" s="53" t="s">
        <v>58</v>
      </c>
      <c r="H160" s="53" t="s">
        <v>35</v>
      </c>
      <c r="I160" s="54"/>
      <c r="J160" s="50"/>
    </row>
    <row r="161" spans="1:10" x14ac:dyDescent="0.25">
      <c r="A161" s="15">
        <v>160</v>
      </c>
      <c r="B161" s="65">
        <v>6915</v>
      </c>
      <c r="C161" s="51" t="s">
        <v>30</v>
      </c>
      <c r="D161" s="54">
        <v>44796</v>
      </c>
      <c r="E161" s="53" t="s">
        <v>54</v>
      </c>
      <c r="F161" s="53" t="s">
        <v>47</v>
      </c>
      <c r="G161" s="53" t="s">
        <v>48</v>
      </c>
      <c r="H161" s="53" t="s">
        <v>55</v>
      </c>
      <c r="I161" s="54">
        <v>44796</v>
      </c>
      <c r="J161" s="50">
        <v>6915</v>
      </c>
    </row>
    <row r="162" spans="1:10" x14ac:dyDescent="0.25">
      <c r="A162" s="15">
        <v>161</v>
      </c>
      <c r="B162" s="65">
        <v>6966</v>
      </c>
      <c r="C162" s="51" t="s">
        <v>30</v>
      </c>
      <c r="D162" s="54">
        <v>44797</v>
      </c>
      <c r="E162" s="53" t="s">
        <v>54</v>
      </c>
      <c r="F162" s="53" t="s">
        <v>47</v>
      </c>
      <c r="G162" s="53" t="s">
        <v>48</v>
      </c>
      <c r="H162" s="53" t="s">
        <v>71</v>
      </c>
      <c r="I162" s="54">
        <v>44797</v>
      </c>
      <c r="J162" s="50">
        <v>6966</v>
      </c>
    </row>
    <row r="163" spans="1:10" x14ac:dyDescent="0.25">
      <c r="A163" s="15">
        <v>162</v>
      </c>
      <c r="B163" s="65">
        <v>6974</v>
      </c>
      <c r="C163" s="51" t="s">
        <v>30</v>
      </c>
      <c r="D163" s="54">
        <v>44797</v>
      </c>
      <c r="E163" s="53" t="s">
        <v>54</v>
      </c>
      <c r="F163" s="53" t="s">
        <v>47</v>
      </c>
      <c r="G163" s="53" t="s">
        <v>53</v>
      </c>
      <c r="H163" s="53" t="s">
        <v>57</v>
      </c>
      <c r="I163" s="54">
        <v>44797</v>
      </c>
      <c r="J163" s="50">
        <v>6974</v>
      </c>
    </row>
    <row r="164" spans="1:10" x14ac:dyDescent="0.25">
      <c r="A164" s="15">
        <v>163</v>
      </c>
      <c r="B164" s="50">
        <v>7038</v>
      </c>
      <c r="C164" s="53" t="s">
        <v>29</v>
      </c>
      <c r="D164" s="54">
        <v>44799</v>
      </c>
      <c r="E164" s="53" t="s">
        <v>60</v>
      </c>
      <c r="F164" s="53" t="s">
        <v>47</v>
      </c>
      <c r="G164" s="53" t="s">
        <v>53</v>
      </c>
      <c r="H164" s="53" t="s">
        <v>57</v>
      </c>
      <c r="I164" s="54"/>
      <c r="J164" s="50"/>
    </row>
    <row r="165" spans="1:10" x14ac:dyDescent="0.25">
      <c r="A165" s="15">
        <v>164</v>
      </c>
      <c r="B165" s="65">
        <v>7051</v>
      </c>
      <c r="C165" s="51" t="s">
        <v>30</v>
      </c>
      <c r="D165" s="54">
        <v>44802</v>
      </c>
      <c r="E165" s="53" t="s">
        <v>54</v>
      </c>
      <c r="F165" s="53" t="s">
        <v>47</v>
      </c>
      <c r="G165" s="53" t="s">
        <v>48</v>
      </c>
      <c r="H165" s="53" t="s">
        <v>105</v>
      </c>
      <c r="I165" s="54">
        <v>44804</v>
      </c>
      <c r="J165" s="50">
        <v>7051</v>
      </c>
    </row>
    <row r="166" spans="1:10" x14ac:dyDescent="0.25">
      <c r="A166" s="15">
        <v>165</v>
      </c>
      <c r="B166" s="65">
        <v>7057</v>
      </c>
      <c r="C166" s="51" t="s">
        <v>30</v>
      </c>
      <c r="D166" s="54">
        <v>44802</v>
      </c>
      <c r="E166" s="53" t="s">
        <v>60</v>
      </c>
      <c r="F166" s="53" t="s">
        <v>47</v>
      </c>
      <c r="G166" s="53" t="s">
        <v>48</v>
      </c>
      <c r="H166" s="53" t="s">
        <v>71</v>
      </c>
      <c r="I166" s="54">
        <v>44803</v>
      </c>
      <c r="J166" s="50">
        <v>7057</v>
      </c>
    </row>
    <row r="167" spans="1:10" x14ac:dyDescent="0.25">
      <c r="A167" s="15">
        <v>166</v>
      </c>
      <c r="B167" s="65">
        <v>7058</v>
      </c>
      <c r="C167" s="51" t="s">
        <v>30</v>
      </c>
      <c r="D167" s="54">
        <v>44802</v>
      </c>
      <c r="E167" s="53" t="s">
        <v>60</v>
      </c>
      <c r="F167" s="53" t="s">
        <v>47</v>
      </c>
      <c r="G167" s="53" t="s">
        <v>48</v>
      </c>
      <c r="H167" s="53" t="s">
        <v>71</v>
      </c>
      <c r="I167" s="54">
        <v>44804</v>
      </c>
      <c r="J167" s="50">
        <v>7058</v>
      </c>
    </row>
    <row r="168" spans="1:10" x14ac:dyDescent="0.25">
      <c r="A168" s="15">
        <v>167</v>
      </c>
      <c r="B168" s="65">
        <v>7061</v>
      </c>
      <c r="C168" s="51" t="s">
        <v>30</v>
      </c>
      <c r="D168" s="54">
        <v>44802</v>
      </c>
      <c r="E168" s="53" t="s">
        <v>60</v>
      </c>
      <c r="F168" s="53" t="s">
        <v>47</v>
      </c>
      <c r="G168" s="53" t="s">
        <v>51</v>
      </c>
      <c r="H168" s="53" t="s">
        <v>57</v>
      </c>
      <c r="I168" s="54">
        <v>44831</v>
      </c>
      <c r="J168" s="50">
        <v>7061</v>
      </c>
    </row>
    <row r="169" spans="1:10" x14ac:dyDescent="0.25">
      <c r="A169" s="15">
        <v>168</v>
      </c>
      <c r="B169" s="65">
        <v>7062</v>
      </c>
      <c r="C169" s="51" t="s">
        <v>30</v>
      </c>
      <c r="D169" s="54">
        <v>44802</v>
      </c>
      <c r="E169" s="53" t="s">
        <v>60</v>
      </c>
      <c r="F169" s="53" t="s">
        <v>47</v>
      </c>
      <c r="G169" s="53" t="s">
        <v>51</v>
      </c>
      <c r="H169" s="53" t="s">
        <v>57</v>
      </c>
      <c r="I169" s="54">
        <v>44831</v>
      </c>
      <c r="J169" s="50">
        <v>7062</v>
      </c>
    </row>
    <row r="170" spans="1:10" x14ac:dyDescent="0.25">
      <c r="A170" s="15">
        <v>169</v>
      </c>
      <c r="B170" s="65">
        <v>7066</v>
      </c>
      <c r="C170" s="51" t="s">
        <v>30</v>
      </c>
      <c r="D170" s="54">
        <v>44803</v>
      </c>
      <c r="E170" s="53" t="s">
        <v>46</v>
      </c>
      <c r="F170" s="53" t="s">
        <v>47</v>
      </c>
      <c r="G170" s="53" t="s">
        <v>51</v>
      </c>
      <c r="H170" s="53" t="s">
        <v>55</v>
      </c>
      <c r="I170" s="54">
        <v>44803</v>
      </c>
      <c r="J170" s="50">
        <v>7066</v>
      </c>
    </row>
    <row r="171" spans="1:10" x14ac:dyDescent="0.25">
      <c r="A171" s="15">
        <v>170</v>
      </c>
      <c r="B171" s="65">
        <v>7070</v>
      </c>
      <c r="C171" s="51" t="s">
        <v>30</v>
      </c>
      <c r="D171" s="54">
        <v>44803</v>
      </c>
      <c r="E171" s="53" t="s">
        <v>60</v>
      </c>
      <c r="F171" s="53" t="s">
        <v>47</v>
      </c>
      <c r="G171" s="53" t="s">
        <v>64</v>
      </c>
      <c r="H171" s="53" t="s">
        <v>55</v>
      </c>
      <c r="I171" s="54">
        <v>44803</v>
      </c>
      <c r="J171" s="50">
        <v>7070</v>
      </c>
    </row>
    <row r="172" spans="1:10" x14ac:dyDescent="0.25">
      <c r="A172" s="15">
        <v>171</v>
      </c>
      <c r="B172" s="65">
        <v>7110</v>
      </c>
      <c r="C172" s="51" t="s">
        <v>30</v>
      </c>
      <c r="D172" s="54">
        <v>44803</v>
      </c>
      <c r="E172" s="53" t="s">
        <v>60</v>
      </c>
      <c r="F172" s="53" t="s">
        <v>47</v>
      </c>
      <c r="G172" s="53" t="s">
        <v>48</v>
      </c>
      <c r="H172" s="53" t="s">
        <v>105</v>
      </c>
      <c r="I172" s="54">
        <v>44803</v>
      </c>
      <c r="J172" s="50">
        <v>7110</v>
      </c>
    </row>
    <row r="173" spans="1:10" x14ac:dyDescent="0.25">
      <c r="A173" s="15">
        <v>172</v>
      </c>
      <c r="B173" s="50">
        <v>7151</v>
      </c>
      <c r="C173" s="51" t="s">
        <v>30</v>
      </c>
      <c r="D173" s="54">
        <v>44805</v>
      </c>
      <c r="E173" s="53" t="s">
        <v>60</v>
      </c>
      <c r="F173" s="53" t="s">
        <v>47</v>
      </c>
      <c r="G173" s="53" t="s">
        <v>74</v>
      </c>
      <c r="H173" s="53" t="s">
        <v>55</v>
      </c>
      <c r="I173" s="54">
        <v>44812</v>
      </c>
      <c r="J173" s="50">
        <v>7151</v>
      </c>
    </row>
    <row r="174" spans="1:10" x14ac:dyDescent="0.25">
      <c r="A174" s="15">
        <v>173</v>
      </c>
      <c r="B174" s="50">
        <v>7152</v>
      </c>
      <c r="C174" s="51" t="s">
        <v>30</v>
      </c>
      <c r="D174" s="54">
        <v>44805</v>
      </c>
      <c r="E174" s="53" t="s">
        <v>60</v>
      </c>
      <c r="F174" s="53" t="s">
        <v>47</v>
      </c>
      <c r="G174" s="53" t="s">
        <v>131</v>
      </c>
      <c r="H174" s="53" t="s">
        <v>35</v>
      </c>
      <c r="I174" s="54">
        <v>44811</v>
      </c>
      <c r="J174" s="50">
        <v>7152</v>
      </c>
    </row>
    <row r="175" spans="1:10" x14ac:dyDescent="0.25">
      <c r="A175" s="15">
        <v>174</v>
      </c>
      <c r="B175" s="50">
        <v>7153</v>
      </c>
      <c r="C175" s="51" t="s">
        <v>30</v>
      </c>
      <c r="D175" s="54">
        <v>44805</v>
      </c>
      <c r="E175" s="53" t="s">
        <v>60</v>
      </c>
      <c r="F175" s="53" t="s">
        <v>47</v>
      </c>
      <c r="G175" s="53" t="s">
        <v>131</v>
      </c>
      <c r="H175" s="53" t="s">
        <v>35</v>
      </c>
      <c r="I175" s="54">
        <v>44811</v>
      </c>
      <c r="J175" s="50">
        <v>7153</v>
      </c>
    </row>
    <row r="176" spans="1:10" x14ac:dyDescent="0.25">
      <c r="A176" s="15">
        <v>175</v>
      </c>
      <c r="B176" s="50">
        <v>7175</v>
      </c>
      <c r="C176" s="53" t="s">
        <v>29</v>
      </c>
      <c r="D176" s="54">
        <v>44806</v>
      </c>
      <c r="E176" s="53" t="s">
        <v>60</v>
      </c>
      <c r="F176" s="53" t="s">
        <v>47</v>
      </c>
      <c r="G176" s="53" t="s">
        <v>53</v>
      </c>
      <c r="H176" s="53" t="s">
        <v>133</v>
      </c>
      <c r="I176" s="54"/>
      <c r="J176" s="50"/>
    </row>
    <row r="177" spans="1:10" x14ac:dyDescent="0.25">
      <c r="A177" s="15">
        <v>176</v>
      </c>
      <c r="B177" s="50">
        <v>7201</v>
      </c>
      <c r="C177" s="51" t="s">
        <v>30</v>
      </c>
      <c r="D177" s="54">
        <v>44809</v>
      </c>
      <c r="E177" s="53" t="s">
        <v>54</v>
      </c>
      <c r="F177" s="53" t="s">
        <v>47</v>
      </c>
      <c r="G177" s="53" t="s">
        <v>48</v>
      </c>
      <c r="H177" s="53" t="s">
        <v>55</v>
      </c>
      <c r="I177" s="54">
        <v>44811</v>
      </c>
      <c r="J177" s="50">
        <v>7201</v>
      </c>
    </row>
    <row r="178" spans="1:10" x14ac:dyDescent="0.25">
      <c r="A178" s="15">
        <v>177</v>
      </c>
      <c r="B178" s="50">
        <v>7212</v>
      </c>
      <c r="C178" s="51" t="s">
        <v>30</v>
      </c>
      <c r="D178" s="54">
        <v>44809</v>
      </c>
      <c r="E178" s="53" t="s">
        <v>60</v>
      </c>
      <c r="F178" s="53" t="s">
        <v>47</v>
      </c>
      <c r="G178" s="53" t="s">
        <v>131</v>
      </c>
      <c r="H178" s="53" t="s">
        <v>55</v>
      </c>
      <c r="I178" s="54">
        <v>44810</v>
      </c>
      <c r="J178" s="50">
        <v>7212</v>
      </c>
    </row>
    <row r="179" spans="1:10" x14ac:dyDescent="0.25">
      <c r="A179" s="15">
        <v>178</v>
      </c>
      <c r="B179" s="50">
        <v>7234</v>
      </c>
      <c r="C179" s="51" t="s">
        <v>30</v>
      </c>
      <c r="D179" s="54">
        <v>44810</v>
      </c>
      <c r="E179" s="53" t="s">
        <v>60</v>
      </c>
      <c r="F179" s="53" t="s">
        <v>47</v>
      </c>
      <c r="G179" s="53" t="s">
        <v>64</v>
      </c>
      <c r="H179" s="53" t="s">
        <v>63</v>
      </c>
      <c r="I179" s="54">
        <v>44826</v>
      </c>
      <c r="J179" s="50">
        <v>7234</v>
      </c>
    </row>
    <row r="180" spans="1:10" x14ac:dyDescent="0.25">
      <c r="A180" s="15">
        <v>179</v>
      </c>
      <c r="B180" s="50">
        <v>7239</v>
      </c>
      <c r="C180" s="51" t="s">
        <v>30</v>
      </c>
      <c r="D180" s="54">
        <v>44811</v>
      </c>
      <c r="E180" s="53" t="s">
        <v>60</v>
      </c>
      <c r="F180" s="53" t="s">
        <v>47</v>
      </c>
      <c r="G180" s="53" t="s">
        <v>58</v>
      </c>
      <c r="H180" s="53" t="s">
        <v>69</v>
      </c>
      <c r="I180" s="54">
        <v>44832</v>
      </c>
      <c r="J180" s="50">
        <v>7239</v>
      </c>
    </row>
    <row r="181" spans="1:10" x14ac:dyDescent="0.25">
      <c r="A181" s="15">
        <v>180</v>
      </c>
      <c r="B181" s="50">
        <v>7240</v>
      </c>
      <c r="C181" s="51" t="s">
        <v>30</v>
      </c>
      <c r="D181" s="54">
        <v>44811</v>
      </c>
      <c r="E181" s="53" t="s">
        <v>60</v>
      </c>
      <c r="F181" s="53" t="s">
        <v>47</v>
      </c>
      <c r="G181" s="53" t="s">
        <v>58</v>
      </c>
      <c r="H181" s="53" t="s">
        <v>69</v>
      </c>
      <c r="I181" s="54">
        <v>44838</v>
      </c>
      <c r="J181" s="50">
        <v>7240</v>
      </c>
    </row>
    <row r="182" spans="1:10" x14ac:dyDescent="0.25">
      <c r="A182" s="15">
        <v>181</v>
      </c>
      <c r="B182" s="50">
        <v>7241</v>
      </c>
      <c r="C182" s="51" t="s">
        <v>30</v>
      </c>
      <c r="D182" s="54">
        <v>44811</v>
      </c>
      <c r="E182" s="53" t="s">
        <v>60</v>
      </c>
      <c r="F182" s="53" t="s">
        <v>47</v>
      </c>
      <c r="G182" s="53" t="s">
        <v>58</v>
      </c>
      <c r="H182" s="53" t="s">
        <v>69</v>
      </c>
      <c r="I182" s="54">
        <v>44838</v>
      </c>
      <c r="J182" s="50">
        <v>7241</v>
      </c>
    </row>
    <row r="183" spans="1:10" x14ac:dyDescent="0.25">
      <c r="A183" s="15">
        <v>182</v>
      </c>
      <c r="B183" s="50">
        <v>7254</v>
      </c>
      <c r="C183" s="51" t="s">
        <v>30</v>
      </c>
      <c r="D183" s="54">
        <v>44811</v>
      </c>
      <c r="E183" s="53" t="s">
        <v>54</v>
      </c>
      <c r="F183" s="53" t="s">
        <v>47</v>
      </c>
      <c r="G183" s="53" t="s">
        <v>48</v>
      </c>
      <c r="H183" s="53" t="s">
        <v>55</v>
      </c>
      <c r="I183" s="54">
        <v>44811</v>
      </c>
      <c r="J183" s="50">
        <v>7254</v>
      </c>
    </row>
    <row r="184" spans="1:10" x14ac:dyDescent="0.25">
      <c r="A184" s="15">
        <v>183</v>
      </c>
      <c r="B184" s="50">
        <v>7284</v>
      </c>
      <c r="C184" s="53" t="s">
        <v>29</v>
      </c>
      <c r="D184" s="54">
        <v>44812</v>
      </c>
      <c r="E184" s="53" t="s">
        <v>60</v>
      </c>
      <c r="F184" s="53" t="s">
        <v>47</v>
      </c>
      <c r="G184" s="53" t="s">
        <v>58</v>
      </c>
      <c r="H184" s="53" t="s">
        <v>55</v>
      </c>
      <c r="I184" s="54"/>
      <c r="J184" s="50"/>
    </row>
    <row r="185" spans="1:10" x14ac:dyDescent="0.25">
      <c r="A185" s="15">
        <v>184</v>
      </c>
      <c r="B185" s="50">
        <v>7296</v>
      </c>
      <c r="C185" s="51" t="s">
        <v>30</v>
      </c>
      <c r="D185" s="54">
        <v>44813</v>
      </c>
      <c r="E185" s="53" t="s">
        <v>60</v>
      </c>
      <c r="F185" s="53" t="s">
        <v>47</v>
      </c>
      <c r="G185" s="53" t="s">
        <v>58</v>
      </c>
      <c r="H185" s="53" t="s">
        <v>63</v>
      </c>
      <c r="I185" s="54">
        <v>44832</v>
      </c>
      <c r="J185" s="50">
        <v>7296</v>
      </c>
    </row>
    <row r="186" spans="1:10" x14ac:dyDescent="0.25">
      <c r="A186" s="15">
        <v>185</v>
      </c>
      <c r="B186" s="50">
        <v>7376</v>
      </c>
      <c r="C186" s="53" t="s">
        <v>29</v>
      </c>
      <c r="D186" s="54">
        <v>44819</v>
      </c>
      <c r="E186" s="53" t="s">
        <v>60</v>
      </c>
      <c r="F186" s="53" t="s">
        <v>47</v>
      </c>
      <c r="G186" s="53" t="s">
        <v>53</v>
      </c>
      <c r="H186" s="53" t="s">
        <v>57</v>
      </c>
      <c r="I186" s="54"/>
      <c r="J186" s="50"/>
    </row>
    <row r="187" spans="1:10" x14ac:dyDescent="0.25">
      <c r="A187" s="15">
        <v>186</v>
      </c>
      <c r="B187" s="50">
        <v>7385</v>
      </c>
      <c r="C187" s="53" t="s">
        <v>29</v>
      </c>
      <c r="D187" s="54">
        <v>44819</v>
      </c>
      <c r="E187" s="53" t="s">
        <v>60</v>
      </c>
      <c r="F187" s="53" t="s">
        <v>47</v>
      </c>
      <c r="G187" s="53" t="s">
        <v>53</v>
      </c>
      <c r="H187" s="53" t="s">
        <v>129</v>
      </c>
      <c r="I187" s="54"/>
      <c r="J187" s="50"/>
    </row>
    <row r="188" spans="1:10" x14ac:dyDescent="0.25">
      <c r="A188" s="15">
        <v>187</v>
      </c>
      <c r="B188" s="65">
        <v>7401</v>
      </c>
      <c r="C188" s="51" t="s">
        <v>30</v>
      </c>
      <c r="D188" s="54">
        <v>44824</v>
      </c>
      <c r="E188" s="53" t="s">
        <v>60</v>
      </c>
      <c r="F188" s="53" t="s">
        <v>47</v>
      </c>
      <c r="G188" s="53" t="s">
        <v>77</v>
      </c>
      <c r="H188" s="53" t="s">
        <v>75</v>
      </c>
      <c r="I188" s="54">
        <v>44841</v>
      </c>
      <c r="J188" s="50">
        <v>7401</v>
      </c>
    </row>
    <row r="189" spans="1:10" x14ac:dyDescent="0.25">
      <c r="A189" s="15">
        <v>188</v>
      </c>
      <c r="B189" s="65">
        <v>7433</v>
      </c>
      <c r="C189" s="51" t="s">
        <v>30</v>
      </c>
      <c r="D189" s="54">
        <v>44826</v>
      </c>
      <c r="E189" s="53" t="s">
        <v>60</v>
      </c>
      <c r="F189" s="53" t="s">
        <v>47</v>
      </c>
      <c r="G189" s="53" t="s">
        <v>73</v>
      </c>
      <c r="H189" s="53" t="s">
        <v>105</v>
      </c>
      <c r="I189" s="54">
        <v>44853</v>
      </c>
      <c r="J189" s="50">
        <v>7433</v>
      </c>
    </row>
    <row r="190" spans="1:10" x14ac:dyDescent="0.25">
      <c r="A190" s="15">
        <v>189</v>
      </c>
      <c r="B190" s="50">
        <v>7435</v>
      </c>
      <c r="C190" s="53" t="s">
        <v>29</v>
      </c>
      <c r="D190" s="54">
        <v>44826</v>
      </c>
      <c r="E190" s="53" t="s">
        <v>60</v>
      </c>
      <c r="F190" s="53" t="s">
        <v>47</v>
      </c>
      <c r="G190" s="53" t="s">
        <v>64</v>
      </c>
      <c r="H190" s="53" t="s">
        <v>55</v>
      </c>
      <c r="I190" s="54"/>
      <c r="J190" s="50"/>
    </row>
    <row r="191" spans="1:10" x14ac:dyDescent="0.25">
      <c r="A191" s="15">
        <v>190</v>
      </c>
      <c r="B191" s="65">
        <v>7453</v>
      </c>
      <c r="C191" s="51" t="s">
        <v>30</v>
      </c>
      <c r="D191" s="54">
        <v>44826</v>
      </c>
      <c r="E191" s="53" t="s">
        <v>54</v>
      </c>
      <c r="F191" s="53" t="s">
        <v>47</v>
      </c>
      <c r="G191" s="53" t="s">
        <v>48</v>
      </c>
      <c r="H191" s="53" t="s">
        <v>55</v>
      </c>
      <c r="I191" s="54">
        <v>44826</v>
      </c>
      <c r="J191" s="50">
        <v>7453</v>
      </c>
    </row>
    <row r="192" spans="1:10" x14ac:dyDescent="0.25">
      <c r="A192" s="15">
        <v>191</v>
      </c>
      <c r="B192" s="65">
        <v>7455</v>
      </c>
      <c r="C192" s="51" t="s">
        <v>30</v>
      </c>
      <c r="D192" s="54">
        <v>44827</v>
      </c>
      <c r="E192" s="53" t="s">
        <v>60</v>
      </c>
      <c r="F192" s="53" t="s">
        <v>47</v>
      </c>
      <c r="G192" s="53" t="s">
        <v>48</v>
      </c>
      <c r="H192" s="53" t="s">
        <v>65</v>
      </c>
      <c r="I192" s="54">
        <v>44838</v>
      </c>
      <c r="J192" s="50">
        <v>7455</v>
      </c>
    </row>
    <row r="193" spans="1:10" x14ac:dyDescent="0.25">
      <c r="A193" s="15">
        <v>192</v>
      </c>
      <c r="B193" s="65">
        <v>7466</v>
      </c>
      <c r="C193" s="51" t="s">
        <v>30</v>
      </c>
      <c r="D193" s="54">
        <v>44827</v>
      </c>
      <c r="E193" s="53" t="s">
        <v>60</v>
      </c>
      <c r="F193" s="53" t="s">
        <v>47</v>
      </c>
      <c r="G193" s="53" t="s">
        <v>53</v>
      </c>
      <c r="H193" s="53" t="s">
        <v>56</v>
      </c>
      <c r="I193" s="54">
        <v>44846</v>
      </c>
      <c r="J193" s="50">
        <v>7466</v>
      </c>
    </row>
    <row r="194" spans="1:10" x14ac:dyDescent="0.25">
      <c r="A194" s="15">
        <v>193</v>
      </c>
      <c r="B194" s="65">
        <v>7472</v>
      </c>
      <c r="C194" s="51" t="s">
        <v>30</v>
      </c>
      <c r="D194" s="54">
        <v>44830</v>
      </c>
      <c r="E194" s="53" t="s">
        <v>60</v>
      </c>
      <c r="F194" s="53" t="s">
        <v>47</v>
      </c>
      <c r="G194" s="53" t="s">
        <v>58</v>
      </c>
      <c r="H194" s="53" t="s">
        <v>57</v>
      </c>
      <c r="I194" s="54">
        <v>44832</v>
      </c>
      <c r="J194" s="50">
        <v>7472</v>
      </c>
    </row>
    <row r="195" spans="1:10" x14ac:dyDescent="0.25">
      <c r="A195" s="15">
        <v>194</v>
      </c>
      <c r="B195" s="65">
        <v>7491</v>
      </c>
      <c r="C195" s="51" t="s">
        <v>30</v>
      </c>
      <c r="D195" s="54">
        <v>44830</v>
      </c>
      <c r="E195" s="53" t="s">
        <v>60</v>
      </c>
      <c r="F195" s="53" t="s">
        <v>47</v>
      </c>
      <c r="G195" s="53" t="s">
        <v>51</v>
      </c>
      <c r="H195" s="53" t="s">
        <v>55</v>
      </c>
      <c r="I195" s="54">
        <v>44831</v>
      </c>
      <c r="J195" s="50">
        <v>7491</v>
      </c>
    </row>
    <row r="196" spans="1:10" x14ac:dyDescent="0.25">
      <c r="A196" s="15">
        <v>195</v>
      </c>
      <c r="B196" s="50">
        <v>7534</v>
      </c>
      <c r="C196" s="53" t="s">
        <v>29</v>
      </c>
      <c r="D196" s="54">
        <v>44832</v>
      </c>
      <c r="E196" s="53" t="s">
        <v>60</v>
      </c>
      <c r="F196" s="53" t="s">
        <v>47</v>
      </c>
      <c r="G196" s="53" t="s">
        <v>53</v>
      </c>
      <c r="H196" s="53" t="s">
        <v>56</v>
      </c>
      <c r="I196" s="54"/>
      <c r="J196" s="50"/>
    </row>
    <row r="197" spans="1:10" x14ac:dyDescent="0.25">
      <c r="A197" s="15">
        <v>196</v>
      </c>
      <c r="B197" s="65">
        <v>7571</v>
      </c>
      <c r="C197" s="51" t="s">
        <v>30</v>
      </c>
      <c r="D197" s="54">
        <v>44833</v>
      </c>
      <c r="E197" s="53" t="s">
        <v>54</v>
      </c>
      <c r="F197" s="53" t="s">
        <v>47</v>
      </c>
      <c r="G197" s="53" t="s">
        <v>68</v>
      </c>
      <c r="H197" s="53" t="s">
        <v>57</v>
      </c>
      <c r="I197" s="54">
        <v>44840</v>
      </c>
      <c r="J197" s="50">
        <v>7571</v>
      </c>
    </row>
    <row r="198" spans="1:10" x14ac:dyDescent="0.25">
      <c r="A198" s="15">
        <v>197</v>
      </c>
      <c r="B198" s="50">
        <v>7582</v>
      </c>
      <c r="C198" s="53" t="s">
        <v>29</v>
      </c>
      <c r="D198" s="54">
        <v>44833</v>
      </c>
      <c r="E198" s="53" t="s">
        <v>60</v>
      </c>
      <c r="F198" s="53" t="s">
        <v>47</v>
      </c>
      <c r="G198" s="53" t="s">
        <v>50</v>
      </c>
      <c r="H198" s="53" t="s">
        <v>56</v>
      </c>
      <c r="I198" s="54"/>
      <c r="J198" s="50"/>
    </row>
    <row r="199" spans="1:10" x14ac:dyDescent="0.25">
      <c r="A199" s="15">
        <v>198</v>
      </c>
      <c r="B199" s="65">
        <v>7583</v>
      </c>
      <c r="C199" s="51" t="s">
        <v>30</v>
      </c>
      <c r="D199" s="54">
        <v>44833</v>
      </c>
      <c r="E199" s="53" t="s">
        <v>60</v>
      </c>
      <c r="F199" s="53" t="s">
        <v>47</v>
      </c>
      <c r="G199" s="53" t="s">
        <v>50</v>
      </c>
      <c r="H199" s="53" t="s">
        <v>56</v>
      </c>
      <c r="I199" s="54"/>
      <c r="J199" s="50"/>
    </row>
    <row r="200" spans="1:10" x14ac:dyDescent="0.25">
      <c r="A200" s="15">
        <v>199</v>
      </c>
      <c r="B200" s="65">
        <v>7711</v>
      </c>
      <c r="C200" s="51" t="s">
        <v>30</v>
      </c>
      <c r="D200" s="54">
        <v>44833</v>
      </c>
      <c r="E200" s="53" t="s">
        <v>54</v>
      </c>
      <c r="F200" s="53" t="s">
        <v>47</v>
      </c>
      <c r="G200" s="53" t="s">
        <v>48</v>
      </c>
      <c r="H200" s="53" t="s">
        <v>55</v>
      </c>
      <c r="I200" s="54">
        <v>44840</v>
      </c>
      <c r="J200" s="50">
        <v>7711</v>
      </c>
    </row>
    <row r="201" spans="1:10" x14ac:dyDescent="0.25">
      <c r="A201" s="15">
        <v>200</v>
      </c>
      <c r="B201" s="50">
        <v>7609</v>
      </c>
      <c r="C201" s="51" t="s">
        <v>30</v>
      </c>
      <c r="D201" s="54">
        <v>44835</v>
      </c>
      <c r="E201" s="53" t="s">
        <v>60</v>
      </c>
      <c r="F201" s="53" t="s">
        <v>47</v>
      </c>
      <c r="G201" s="53" t="s">
        <v>53</v>
      </c>
      <c r="H201" s="53" t="s">
        <v>55</v>
      </c>
      <c r="I201" s="54">
        <v>44837</v>
      </c>
      <c r="J201" s="50">
        <v>7609</v>
      </c>
    </row>
    <row r="202" spans="1:10" x14ac:dyDescent="0.25">
      <c r="A202" s="15">
        <v>201</v>
      </c>
      <c r="B202" s="50">
        <v>7643</v>
      </c>
      <c r="C202" s="51" t="s">
        <v>30</v>
      </c>
      <c r="D202" s="54">
        <v>44838</v>
      </c>
      <c r="E202" s="53" t="s">
        <v>60</v>
      </c>
      <c r="F202" s="53" t="s">
        <v>47</v>
      </c>
      <c r="G202" s="53" t="s">
        <v>53</v>
      </c>
      <c r="H202" s="53" t="s">
        <v>55</v>
      </c>
      <c r="I202" s="54">
        <v>44853</v>
      </c>
      <c r="J202" s="50">
        <v>7643</v>
      </c>
    </row>
    <row r="203" spans="1:10" x14ac:dyDescent="0.25">
      <c r="A203" s="15">
        <v>202</v>
      </c>
      <c r="B203" s="50">
        <v>7664</v>
      </c>
      <c r="C203" s="53" t="s">
        <v>29</v>
      </c>
      <c r="D203" s="54">
        <v>44838</v>
      </c>
      <c r="E203" s="53" t="s">
        <v>60</v>
      </c>
      <c r="F203" s="53" t="s">
        <v>47</v>
      </c>
      <c r="G203" s="53" t="s">
        <v>76</v>
      </c>
      <c r="H203" s="53" t="s">
        <v>56</v>
      </c>
      <c r="I203" s="54"/>
      <c r="J203" s="50"/>
    </row>
    <row r="204" spans="1:10" x14ac:dyDescent="0.25">
      <c r="A204" s="15">
        <v>203</v>
      </c>
      <c r="B204" s="50">
        <v>7721</v>
      </c>
      <c r="C204" s="51" t="s">
        <v>30</v>
      </c>
      <c r="D204" s="54">
        <v>44838</v>
      </c>
      <c r="E204" s="53" t="s">
        <v>54</v>
      </c>
      <c r="F204" s="53" t="s">
        <v>47</v>
      </c>
      <c r="G204" s="53" t="s">
        <v>48</v>
      </c>
      <c r="H204" s="53" t="s">
        <v>55</v>
      </c>
      <c r="I204" s="54">
        <v>44840</v>
      </c>
      <c r="J204" s="50">
        <v>7721</v>
      </c>
    </row>
    <row r="205" spans="1:10" x14ac:dyDescent="0.25">
      <c r="A205" s="15">
        <v>204</v>
      </c>
      <c r="B205" s="50">
        <v>7675</v>
      </c>
      <c r="C205" s="53" t="s">
        <v>29</v>
      </c>
      <c r="D205" s="54">
        <v>44839</v>
      </c>
      <c r="E205" s="53" t="s">
        <v>60</v>
      </c>
      <c r="F205" s="53" t="s">
        <v>47</v>
      </c>
      <c r="G205" s="53" t="s">
        <v>70</v>
      </c>
      <c r="H205" s="53" t="s">
        <v>55</v>
      </c>
      <c r="I205" s="54"/>
      <c r="J205" s="50"/>
    </row>
    <row r="206" spans="1:10" x14ac:dyDescent="0.25">
      <c r="A206" s="15">
        <v>205</v>
      </c>
      <c r="B206" s="50">
        <v>7708</v>
      </c>
      <c r="C206" s="51" t="s">
        <v>30</v>
      </c>
      <c r="D206" s="54">
        <v>44840</v>
      </c>
      <c r="E206" s="53" t="s">
        <v>60</v>
      </c>
      <c r="F206" s="53" t="s">
        <v>47</v>
      </c>
      <c r="G206" s="53" t="s">
        <v>48</v>
      </c>
      <c r="H206" s="53" t="s">
        <v>59</v>
      </c>
      <c r="I206" s="54">
        <v>44845</v>
      </c>
      <c r="J206" s="50">
        <v>7708</v>
      </c>
    </row>
    <row r="207" spans="1:10" x14ac:dyDescent="0.25">
      <c r="A207" s="15">
        <v>206</v>
      </c>
      <c r="B207" s="50">
        <v>7716</v>
      </c>
      <c r="C207" s="51" t="s">
        <v>30</v>
      </c>
      <c r="D207" s="54">
        <v>44840</v>
      </c>
      <c r="E207" s="53" t="s">
        <v>60</v>
      </c>
      <c r="F207" s="53" t="s">
        <v>47</v>
      </c>
      <c r="G207" s="53" t="s">
        <v>48</v>
      </c>
      <c r="H207" s="53" t="s">
        <v>71</v>
      </c>
      <c r="I207" s="54">
        <v>44845</v>
      </c>
      <c r="J207" s="50">
        <v>7716</v>
      </c>
    </row>
    <row r="208" spans="1:10" x14ac:dyDescent="0.25">
      <c r="A208" s="15">
        <v>207</v>
      </c>
      <c r="B208" s="50">
        <v>7723</v>
      </c>
      <c r="C208" s="51" t="s">
        <v>30</v>
      </c>
      <c r="D208" s="54">
        <v>44840</v>
      </c>
      <c r="E208" s="53" t="s">
        <v>60</v>
      </c>
      <c r="F208" s="53" t="s">
        <v>47</v>
      </c>
      <c r="G208" s="53" t="s">
        <v>53</v>
      </c>
      <c r="H208" s="53" t="s">
        <v>55</v>
      </c>
      <c r="I208" s="54">
        <v>44845</v>
      </c>
      <c r="J208" s="50">
        <v>7723</v>
      </c>
    </row>
    <row r="209" spans="1:10" x14ac:dyDescent="0.25">
      <c r="A209" s="15">
        <v>208</v>
      </c>
      <c r="B209" s="50">
        <v>7729</v>
      </c>
      <c r="C209" s="51" t="s">
        <v>30</v>
      </c>
      <c r="D209" s="54">
        <v>44841</v>
      </c>
      <c r="E209" s="53" t="s">
        <v>60</v>
      </c>
      <c r="F209" s="53" t="s">
        <v>47</v>
      </c>
      <c r="G209" s="53" t="s">
        <v>48</v>
      </c>
      <c r="H209" s="53" t="s">
        <v>71</v>
      </c>
      <c r="I209" s="54">
        <v>44845</v>
      </c>
      <c r="J209" s="50">
        <v>7729</v>
      </c>
    </row>
    <row r="210" spans="1:10" x14ac:dyDescent="0.25">
      <c r="A210" s="15">
        <v>209</v>
      </c>
      <c r="B210" s="50">
        <v>7730</v>
      </c>
      <c r="C210" s="51" t="s">
        <v>30</v>
      </c>
      <c r="D210" s="54">
        <v>44841</v>
      </c>
      <c r="E210" s="53" t="s">
        <v>60</v>
      </c>
      <c r="F210" s="53" t="s">
        <v>47</v>
      </c>
      <c r="G210" s="53" t="s">
        <v>58</v>
      </c>
      <c r="H210" s="53" t="s">
        <v>71</v>
      </c>
      <c r="I210" s="54">
        <v>44852</v>
      </c>
      <c r="J210" s="50">
        <v>7730</v>
      </c>
    </row>
    <row r="211" spans="1:10" x14ac:dyDescent="0.25">
      <c r="A211" s="15">
        <v>210</v>
      </c>
      <c r="B211" s="50">
        <v>7739</v>
      </c>
      <c r="C211" s="51" t="s">
        <v>30</v>
      </c>
      <c r="D211" s="54">
        <v>44841</v>
      </c>
      <c r="E211" s="53" t="s">
        <v>54</v>
      </c>
      <c r="F211" s="53" t="s">
        <v>47</v>
      </c>
      <c r="G211" s="53" t="s">
        <v>48</v>
      </c>
      <c r="H211" s="53" t="s">
        <v>55</v>
      </c>
      <c r="I211" s="54">
        <v>44841</v>
      </c>
      <c r="J211" s="50">
        <v>7739</v>
      </c>
    </row>
    <row r="212" spans="1:10" x14ac:dyDescent="0.25">
      <c r="A212" s="15">
        <v>211</v>
      </c>
      <c r="B212" s="50">
        <v>7760</v>
      </c>
      <c r="C212" s="51" t="s">
        <v>30</v>
      </c>
      <c r="D212" s="54">
        <v>44841</v>
      </c>
      <c r="E212" s="53" t="s">
        <v>60</v>
      </c>
      <c r="F212" s="53" t="s">
        <v>47</v>
      </c>
      <c r="G212" s="53" t="s">
        <v>53</v>
      </c>
      <c r="H212" s="53" t="s">
        <v>71</v>
      </c>
      <c r="I212" s="54">
        <v>44846</v>
      </c>
      <c r="J212" s="50">
        <v>7760</v>
      </c>
    </row>
    <row r="213" spans="1:10" x14ac:dyDescent="0.25">
      <c r="A213" s="15">
        <v>212</v>
      </c>
      <c r="B213" s="50">
        <v>7764</v>
      </c>
      <c r="C213" s="51" t="s">
        <v>31</v>
      </c>
      <c r="D213" s="54">
        <v>44841</v>
      </c>
      <c r="E213" s="53" t="s">
        <v>60</v>
      </c>
      <c r="F213" s="53" t="s">
        <v>47</v>
      </c>
      <c r="G213" s="53" t="s">
        <v>53</v>
      </c>
      <c r="H213" s="53" t="s">
        <v>65</v>
      </c>
      <c r="I213" s="54"/>
      <c r="J213" s="50"/>
    </row>
    <row r="214" spans="1:10" x14ac:dyDescent="0.25">
      <c r="A214" s="15">
        <v>213</v>
      </c>
      <c r="B214" s="50">
        <v>7766</v>
      </c>
      <c r="C214" s="51" t="s">
        <v>30</v>
      </c>
      <c r="D214" s="54">
        <v>44842</v>
      </c>
      <c r="E214" s="53" t="s">
        <v>60</v>
      </c>
      <c r="F214" s="53" t="s">
        <v>47</v>
      </c>
      <c r="G214" s="53" t="s">
        <v>53</v>
      </c>
      <c r="H214" s="53" t="s">
        <v>71</v>
      </c>
      <c r="I214" s="54">
        <v>44846</v>
      </c>
      <c r="J214" s="50">
        <v>7766</v>
      </c>
    </row>
    <row r="215" spans="1:10" x14ac:dyDescent="0.25">
      <c r="A215" s="15">
        <v>214</v>
      </c>
      <c r="B215" s="50">
        <v>7770</v>
      </c>
      <c r="C215" s="51" t="s">
        <v>30</v>
      </c>
      <c r="D215" s="54">
        <v>44843</v>
      </c>
      <c r="E215" s="53" t="s">
        <v>60</v>
      </c>
      <c r="F215" s="53" t="s">
        <v>47</v>
      </c>
      <c r="G215" s="53" t="s">
        <v>73</v>
      </c>
      <c r="H215" s="53" t="s">
        <v>57</v>
      </c>
      <c r="I215" s="54">
        <v>44854</v>
      </c>
      <c r="J215" s="50">
        <v>7770</v>
      </c>
    </row>
    <row r="216" spans="1:10" x14ac:dyDescent="0.25">
      <c r="A216" s="15">
        <v>215</v>
      </c>
      <c r="B216" s="50">
        <v>7773</v>
      </c>
      <c r="C216" s="51" t="s">
        <v>30</v>
      </c>
      <c r="D216" s="54">
        <v>44844</v>
      </c>
      <c r="E216" s="53" t="s">
        <v>60</v>
      </c>
      <c r="F216" s="53" t="s">
        <v>47</v>
      </c>
      <c r="G216" s="53" t="s">
        <v>48</v>
      </c>
      <c r="H216" s="53" t="s">
        <v>71</v>
      </c>
      <c r="I216" s="54">
        <v>44848</v>
      </c>
      <c r="J216" s="50">
        <v>7773</v>
      </c>
    </row>
    <row r="217" spans="1:10" x14ac:dyDescent="0.25">
      <c r="A217" s="15">
        <v>216</v>
      </c>
      <c r="B217" s="50">
        <v>7785</v>
      </c>
      <c r="C217" s="51" t="s">
        <v>30</v>
      </c>
      <c r="D217" s="54">
        <v>44845</v>
      </c>
      <c r="E217" s="53" t="s">
        <v>60</v>
      </c>
      <c r="F217" s="53" t="s">
        <v>47</v>
      </c>
      <c r="G217" s="53" t="s">
        <v>53</v>
      </c>
      <c r="H217" s="53" t="s">
        <v>59</v>
      </c>
      <c r="I217" s="54">
        <v>44845</v>
      </c>
      <c r="J217" s="50">
        <v>7785</v>
      </c>
    </row>
    <row r="218" spans="1:10" x14ac:dyDescent="0.25">
      <c r="A218" s="15">
        <v>217</v>
      </c>
      <c r="B218" s="50">
        <v>7791</v>
      </c>
      <c r="C218" s="51" t="s">
        <v>30</v>
      </c>
      <c r="D218" s="54">
        <v>44845</v>
      </c>
      <c r="E218" s="53" t="s">
        <v>54</v>
      </c>
      <c r="F218" s="53" t="s">
        <v>47</v>
      </c>
      <c r="G218" s="53" t="s">
        <v>48</v>
      </c>
      <c r="H218" s="53" t="s">
        <v>132</v>
      </c>
      <c r="I218" s="54">
        <v>44845</v>
      </c>
      <c r="J218" s="50">
        <v>7791</v>
      </c>
    </row>
    <row r="219" spans="1:10" x14ac:dyDescent="0.25">
      <c r="A219" s="15">
        <v>218</v>
      </c>
      <c r="B219" s="50">
        <v>7795</v>
      </c>
      <c r="C219" s="51" t="s">
        <v>30</v>
      </c>
      <c r="D219" s="54">
        <v>44845</v>
      </c>
      <c r="E219" s="53" t="s">
        <v>54</v>
      </c>
      <c r="F219" s="53" t="s">
        <v>47</v>
      </c>
      <c r="G219" s="53" t="s">
        <v>48</v>
      </c>
      <c r="H219" s="53" t="s">
        <v>57</v>
      </c>
      <c r="I219" s="54">
        <v>44845</v>
      </c>
      <c r="J219" s="50">
        <v>7795</v>
      </c>
    </row>
    <row r="220" spans="1:10" x14ac:dyDescent="0.25">
      <c r="A220" s="15">
        <v>219</v>
      </c>
      <c r="B220" s="50">
        <v>7830</v>
      </c>
      <c r="C220" s="53" t="s">
        <v>29</v>
      </c>
      <c r="D220" s="54">
        <v>44846</v>
      </c>
      <c r="E220" s="53" t="s">
        <v>60</v>
      </c>
      <c r="F220" s="53" t="s">
        <v>47</v>
      </c>
      <c r="G220" s="53" t="s">
        <v>70</v>
      </c>
      <c r="H220" s="53" t="s">
        <v>55</v>
      </c>
      <c r="I220" s="54"/>
      <c r="J220" s="50"/>
    </row>
    <row r="221" spans="1:10" x14ac:dyDescent="0.25">
      <c r="A221" s="15">
        <v>220</v>
      </c>
      <c r="B221" s="50">
        <v>7847</v>
      </c>
      <c r="C221" s="51" t="s">
        <v>30</v>
      </c>
      <c r="D221" s="54">
        <v>44846</v>
      </c>
      <c r="E221" s="53" t="s">
        <v>60</v>
      </c>
      <c r="F221" s="53" t="s">
        <v>47</v>
      </c>
      <c r="G221" s="53" t="s">
        <v>53</v>
      </c>
      <c r="H221" s="53" t="s">
        <v>57</v>
      </c>
      <c r="I221" s="54">
        <v>44846</v>
      </c>
      <c r="J221" s="50">
        <v>7847</v>
      </c>
    </row>
    <row r="222" spans="1:10" x14ac:dyDescent="0.25">
      <c r="A222" s="15">
        <v>221</v>
      </c>
      <c r="B222" s="50">
        <v>7872</v>
      </c>
      <c r="C222" s="51" t="s">
        <v>30</v>
      </c>
      <c r="D222" s="54">
        <v>44847</v>
      </c>
      <c r="E222" s="53" t="s">
        <v>60</v>
      </c>
      <c r="F222" s="53" t="s">
        <v>47</v>
      </c>
      <c r="G222" s="53" t="s">
        <v>58</v>
      </c>
      <c r="H222" s="53" t="s">
        <v>57</v>
      </c>
      <c r="I222" s="54">
        <v>44855</v>
      </c>
      <c r="J222" s="50">
        <v>7872</v>
      </c>
    </row>
    <row r="223" spans="1:10" x14ac:dyDescent="0.25">
      <c r="A223" s="15">
        <v>222</v>
      </c>
      <c r="B223" s="50">
        <v>7897</v>
      </c>
      <c r="C223" s="51" t="s">
        <v>30</v>
      </c>
      <c r="D223" s="54">
        <v>44847</v>
      </c>
      <c r="E223" s="53" t="s">
        <v>54</v>
      </c>
      <c r="F223" s="53" t="s">
        <v>47</v>
      </c>
      <c r="G223" s="53" t="s">
        <v>53</v>
      </c>
      <c r="H223" s="53" t="s">
        <v>57</v>
      </c>
      <c r="I223" s="54">
        <v>44847</v>
      </c>
      <c r="J223" s="50">
        <v>7897</v>
      </c>
    </row>
    <row r="224" spans="1:10" x14ac:dyDescent="0.25">
      <c r="A224" s="15">
        <v>223</v>
      </c>
      <c r="B224" s="50">
        <v>7901</v>
      </c>
      <c r="C224" s="51" t="s">
        <v>30</v>
      </c>
      <c r="D224" s="54">
        <v>44847</v>
      </c>
      <c r="E224" s="53" t="s">
        <v>60</v>
      </c>
      <c r="F224" s="53" t="s">
        <v>47</v>
      </c>
      <c r="G224" s="53" t="s">
        <v>131</v>
      </c>
      <c r="H224" s="53" t="s">
        <v>123</v>
      </c>
      <c r="I224" s="54">
        <v>44862</v>
      </c>
      <c r="J224" s="50">
        <v>7901</v>
      </c>
    </row>
    <row r="225" spans="1:10" x14ac:dyDescent="0.25">
      <c r="A225" s="15">
        <v>224</v>
      </c>
      <c r="B225" s="50">
        <v>7960</v>
      </c>
      <c r="C225" s="51" t="s">
        <v>30</v>
      </c>
      <c r="D225" s="54">
        <v>44847</v>
      </c>
      <c r="E225" s="53" t="s">
        <v>54</v>
      </c>
      <c r="F225" s="53" t="s">
        <v>47</v>
      </c>
      <c r="G225" s="53" t="s">
        <v>48</v>
      </c>
      <c r="H225" s="53" t="s">
        <v>63</v>
      </c>
      <c r="I225" s="54">
        <v>44853</v>
      </c>
      <c r="J225" s="50">
        <v>7960</v>
      </c>
    </row>
    <row r="226" spans="1:10" x14ac:dyDescent="0.25">
      <c r="A226" s="15">
        <v>225</v>
      </c>
      <c r="B226" s="50">
        <v>7911</v>
      </c>
      <c r="C226" s="51" t="s">
        <v>30</v>
      </c>
      <c r="D226" s="54">
        <v>44848</v>
      </c>
      <c r="E226" s="53" t="s">
        <v>60</v>
      </c>
      <c r="F226" s="53" t="s">
        <v>47</v>
      </c>
      <c r="G226" s="53" t="s">
        <v>53</v>
      </c>
      <c r="H226" s="53" t="s">
        <v>55</v>
      </c>
      <c r="I226" s="54">
        <v>44851</v>
      </c>
      <c r="J226" s="50">
        <v>7911</v>
      </c>
    </row>
    <row r="227" spans="1:10" x14ac:dyDescent="0.25">
      <c r="A227" s="15">
        <v>226</v>
      </c>
      <c r="B227" s="50">
        <v>7916</v>
      </c>
      <c r="C227" s="51" t="s">
        <v>30</v>
      </c>
      <c r="D227" s="54">
        <v>44848</v>
      </c>
      <c r="E227" s="53" t="s">
        <v>60</v>
      </c>
      <c r="F227" s="53" t="s">
        <v>47</v>
      </c>
      <c r="G227" s="53" t="s">
        <v>53</v>
      </c>
      <c r="H227" s="53" t="s">
        <v>55</v>
      </c>
      <c r="I227" s="54">
        <v>44851</v>
      </c>
      <c r="J227" s="50">
        <v>7916</v>
      </c>
    </row>
    <row r="228" spans="1:10" x14ac:dyDescent="0.25">
      <c r="A228" s="15">
        <v>227</v>
      </c>
      <c r="B228" s="50">
        <v>7918</v>
      </c>
      <c r="C228" s="51" t="s">
        <v>30</v>
      </c>
      <c r="D228" s="54">
        <v>44848</v>
      </c>
      <c r="E228" s="53" t="s">
        <v>60</v>
      </c>
      <c r="F228" s="53" t="s">
        <v>47</v>
      </c>
      <c r="G228" s="53" t="s">
        <v>73</v>
      </c>
      <c r="H228" s="53" t="s">
        <v>57</v>
      </c>
      <c r="I228" s="54">
        <v>44854</v>
      </c>
      <c r="J228" s="50">
        <v>7918</v>
      </c>
    </row>
    <row r="229" spans="1:10" x14ac:dyDescent="0.25">
      <c r="A229" s="15">
        <v>228</v>
      </c>
      <c r="B229" s="50">
        <v>7940</v>
      </c>
      <c r="C229" s="51" t="s">
        <v>30</v>
      </c>
      <c r="D229" s="54">
        <v>44851</v>
      </c>
      <c r="E229" s="53" t="s">
        <v>60</v>
      </c>
      <c r="F229" s="53" t="s">
        <v>47</v>
      </c>
      <c r="G229" s="53" t="s">
        <v>53</v>
      </c>
      <c r="H229" s="53" t="s">
        <v>55</v>
      </c>
      <c r="I229" s="54">
        <v>44853</v>
      </c>
      <c r="J229" s="50">
        <v>7940</v>
      </c>
    </row>
    <row r="230" spans="1:10" x14ac:dyDescent="0.25">
      <c r="A230" s="15">
        <v>229</v>
      </c>
      <c r="B230" s="50">
        <v>7941</v>
      </c>
      <c r="C230" s="51" t="s">
        <v>30</v>
      </c>
      <c r="D230" s="54">
        <v>44851</v>
      </c>
      <c r="E230" s="53" t="s">
        <v>60</v>
      </c>
      <c r="F230" s="53" t="s">
        <v>47</v>
      </c>
      <c r="G230" s="53" t="s">
        <v>48</v>
      </c>
      <c r="H230" s="53" t="s">
        <v>61</v>
      </c>
      <c r="I230" s="54">
        <v>44860</v>
      </c>
      <c r="J230" s="50">
        <v>7941</v>
      </c>
    </row>
    <row r="231" spans="1:10" x14ac:dyDescent="0.25">
      <c r="A231" s="15">
        <v>230</v>
      </c>
      <c r="B231" s="50">
        <v>7964</v>
      </c>
      <c r="C231" s="51" t="s">
        <v>30</v>
      </c>
      <c r="D231" s="54">
        <v>44851</v>
      </c>
      <c r="E231" s="53" t="s">
        <v>54</v>
      </c>
      <c r="F231" s="53" t="s">
        <v>47</v>
      </c>
      <c r="G231" s="53" t="s">
        <v>48</v>
      </c>
      <c r="H231" s="53" t="s">
        <v>55</v>
      </c>
      <c r="I231" s="54">
        <v>44853</v>
      </c>
      <c r="J231" s="50">
        <v>7964</v>
      </c>
    </row>
    <row r="232" spans="1:10" x14ac:dyDescent="0.25">
      <c r="A232" s="15">
        <v>231</v>
      </c>
      <c r="B232" s="50">
        <v>7996</v>
      </c>
      <c r="C232" s="51" t="s">
        <v>30</v>
      </c>
      <c r="D232" s="54">
        <v>44854</v>
      </c>
      <c r="E232" s="53" t="s">
        <v>60</v>
      </c>
      <c r="F232" s="53" t="s">
        <v>47</v>
      </c>
      <c r="G232" s="53" t="s">
        <v>53</v>
      </c>
      <c r="H232" s="53" t="s">
        <v>57</v>
      </c>
      <c r="I232" s="54">
        <v>44860</v>
      </c>
      <c r="J232" s="50">
        <v>7996</v>
      </c>
    </row>
    <row r="233" spans="1:10" x14ac:dyDescent="0.25">
      <c r="A233" s="15">
        <v>232</v>
      </c>
      <c r="B233" s="50">
        <v>8045</v>
      </c>
      <c r="C233" s="51" t="s">
        <v>30</v>
      </c>
      <c r="D233" s="54">
        <v>44855</v>
      </c>
      <c r="E233" s="53" t="s">
        <v>60</v>
      </c>
      <c r="F233" s="53" t="s">
        <v>47</v>
      </c>
      <c r="G233" s="53" t="s">
        <v>58</v>
      </c>
      <c r="H233" s="53" t="s">
        <v>55</v>
      </c>
      <c r="I233" s="54">
        <v>44855</v>
      </c>
      <c r="J233" s="50">
        <v>8045</v>
      </c>
    </row>
    <row r="234" spans="1:10" x14ac:dyDescent="0.25">
      <c r="A234" s="15">
        <v>233</v>
      </c>
      <c r="B234" s="50">
        <v>8054</v>
      </c>
      <c r="C234" s="51" t="s">
        <v>30</v>
      </c>
      <c r="D234" s="54">
        <v>44855</v>
      </c>
      <c r="E234" s="53" t="s">
        <v>60</v>
      </c>
      <c r="F234" s="53" t="s">
        <v>47</v>
      </c>
      <c r="G234" s="53" t="s">
        <v>53</v>
      </c>
      <c r="H234" s="53" t="s">
        <v>55</v>
      </c>
      <c r="I234" s="54">
        <v>44858</v>
      </c>
      <c r="J234" s="50">
        <v>8054</v>
      </c>
    </row>
    <row r="235" spans="1:10" x14ac:dyDescent="0.25">
      <c r="A235" s="15">
        <v>234</v>
      </c>
      <c r="B235" s="50">
        <v>8095</v>
      </c>
      <c r="C235" s="51" t="s">
        <v>30</v>
      </c>
      <c r="D235" s="54">
        <v>44855</v>
      </c>
      <c r="E235" s="53" t="s">
        <v>54</v>
      </c>
      <c r="F235" s="53" t="s">
        <v>47</v>
      </c>
      <c r="G235" s="53" t="s">
        <v>48</v>
      </c>
      <c r="H235" s="53" t="s">
        <v>55</v>
      </c>
      <c r="I235" s="54">
        <v>44858</v>
      </c>
      <c r="J235" s="50">
        <v>8095</v>
      </c>
    </row>
    <row r="236" spans="1:10" x14ac:dyDescent="0.25">
      <c r="A236" s="15">
        <v>235</v>
      </c>
      <c r="B236" s="50">
        <v>8099</v>
      </c>
      <c r="C236" s="53" t="s">
        <v>29</v>
      </c>
      <c r="D236" s="54">
        <v>44858</v>
      </c>
      <c r="E236" s="53" t="s">
        <v>60</v>
      </c>
      <c r="F236" s="53" t="s">
        <v>47</v>
      </c>
      <c r="G236" s="53" t="s">
        <v>58</v>
      </c>
      <c r="H236" s="53" t="s">
        <v>55</v>
      </c>
      <c r="I236" s="54"/>
      <c r="J236" s="50"/>
    </row>
    <row r="237" spans="1:10" x14ac:dyDescent="0.25">
      <c r="A237" s="15">
        <v>236</v>
      </c>
      <c r="B237" s="50">
        <v>8200</v>
      </c>
      <c r="C237" s="51" t="s">
        <v>30</v>
      </c>
      <c r="D237" s="54">
        <v>44858</v>
      </c>
      <c r="E237" s="53" t="s">
        <v>54</v>
      </c>
      <c r="F237" s="53" t="s">
        <v>47</v>
      </c>
      <c r="G237" s="53" t="s">
        <v>48</v>
      </c>
      <c r="H237" s="53" t="s">
        <v>55</v>
      </c>
      <c r="I237" s="54">
        <v>44862</v>
      </c>
      <c r="J237" s="50">
        <v>8200</v>
      </c>
    </row>
    <row r="238" spans="1:10" x14ac:dyDescent="0.25">
      <c r="A238" s="15">
        <v>237</v>
      </c>
      <c r="B238" s="50">
        <v>8141</v>
      </c>
      <c r="C238" s="53" t="s">
        <v>29</v>
      </c>
      <c r="D238" s="54">
        <v>44859</v>
      </c>
      <c r="E238" s="53" t="s">
        <v>60</v>
      </c>
      <c r="F238" s="53" t="s">
        <v>47</v>
      </c>
      <c r="G238" s="53" t="s">
        <v>53</v>
      </c>
      <c r="H238" s="53" t="s">
        <v>123</v>
      </c>
      <c r="I238" s="54"/>
      <c r="J238" s="50"/>
    </row>
    <row r="239" spans="1:10" x14ac:dyDescent="0.25">
      <c r="A239" s="15">
        <v>238</v>
      </c>
      <c r="B239" s="50">
        <v>8143</v>
      </c>
      <c r="C239" s="53" t="s">
        <v>29</v>
      </c>
      <c r="D239" s="54">
        <v>44859</v>
      </c>
      <c r="E239" s="53" t="s">
        <v>60</v>
      </c>
      <c r="F239" s="53" t="s">
        <v>47</v>
      </c>
      <c r="G239" s="53" t="s">
        <v>53</v>
      </c>
      <c r="H239" s="53" t="s">
        <v>61</v>
      </c>
      <c r="I239" s="54"/>
      <c r="J239" s="50"/>
    </row>
    <row r="240" spans="1:10" x14ac:dyDescent="0.25">
      <c r="A240" s="15">
        <v>239</v>
      </c>
      <c r="B240" s="50">
        <v>8203</v>
      </c>
      <c r="C240" s="51" t="s">
        <v>30</v>
      </c>
      <c r="D240" s="54">
        <v>44859</v>
      </c>
      <c r="E240" s="53" t="s">
        <v>54</v>
      </c>
      <c r="F240" s="53" t="s">
        <v>47</v>
      </c>
      <c r="G240" s="53" t="s">
        <v>48</v>
      </c>
      <c r="H240" s="53" t="s">
        <v>130</v>
      </c>
      <c r="I240" s="54">
        <v>44862</v>
      </c>
      <c r="J240" s="50">
        <v>8203</v>
      </c>
    </row>
    <row r="241" spans="1:10" x14ac:dyDescent="0.25">
      <c r="A241" s="15">
        <v>240</v>
      </c>
      <c r="B241" s="50">
        <v>8175</v>
      </c>
      <c r="C241" s="53" t="s">
        <v>29</v>
      </c>
      <c r="D241" s="54">
        <v>44860</v>
      </c>
      <c r="E241" s="53" t="s">
        <v>60</v>
      </c>
      <c r="F241" s="53" t="s">
        <v>47</v>
      </c>
      <c r="G241" s="53" t="s">
        <v>74</v>
      </c>
      <c r="H241" s="53" t="s">
        <v>57</v>
      </c>
      <c r="I241" s="54"/>
      <c r="J241" s="50"/>
    </row>
    <row r="242" spans="1:10" x14ac:dyDescent="0.25">
      <c r="A242" s="15">
        <v>241</v>
      </c>
      <c r="B242" s="50">
        <v>8195</v>
      </c>
      <c r="C242" s="53" t="s">
        <v>29</v>
      </c>
      <c r="D242" s="54">
        <v>44862</v>
      </c>
      <c r="E242" s="53" t="s">
        <v>60</v>
      </c>
      <c r="F242" s="53" t="s">
        <v>47</v>
      </c>
      <c r="G242" s="53" t="s">
        <v>74</v>
      </c>
      <c r="H242" s="53" t="s">
        <v>103</v>
      </c>
      <c r="I242" s="54"/>
      <c r="J242" s="50"/>
    </row>
    <row r="243" spans="1:10" x14ac:dyDescent="0.25">
      <c r="A243" s="15">
        <v>242</v>
      </c>
      <c r="B243" s="50">
        <v>8214</v>
      </c>
      <c r="C243" s="53" t="s">
        <v>29</v>
      </c>
      <c r="D243" s="54">
        <v>44862</v>
      </c>
      <c r="E243" s="53" t="s">
        <v>60</v>
      </c>
      <c r="F243" s="53" t="s">
        <v>47</v>
      </c>
      <c r="G243" s="53" t="s">
        <v>58</v>
      </c>
      <c r="H243" s="53" t="s">
        <v>129</v>
      </c>
      <c r="I243" s="54"/>
      <c r="J243" s="50"/>
    </row>
  </sheetData>
  <autoFilter ref="A1:J243">
    <sortState ref="A12:J252">
      <sortCondition ref="D4:D127"/>
    </sortState>
  </autoFilter>
  <sortState ref="A12:J252">
    <sortCondition ref="D2:D252"/>
  </sortState>
  <conditionalFormatting sqref="B1:B1048576">
    <cfRule type="duplicateValues" dxfId="0" priority="4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3"/>
  <sheetViews>
    <sheetView view="pageBreakPreview" topLeftCell="A19" zoomScale="90" zoomScaleNormal="100" zoomScaleSheetLayoutView="90" workbookViewId="0">
      <selection activeCell="F17" sqref="F17"/>
    </sheetView>
  </sheetViews>
  <sheetFormatPr baseColWidth="10" defaultColWidth="11.5703125" defaultRowHeight="12.75" x14ac:dyDescent="0.2"/>
  <cols>
    <col min="1" max="1" width="17.28515625" style="19" customWidth="1"/>
    <col min="2" max="2" width="70.7109375" style="19" customWidth="1"/>
    <col min="3" max="3" width="66.5703125" style="19" customWidth="1"/>
    <col min="4" max="4" width="38" style="19" customWidth="1"/>
    <col min="5" max="16384" width="11.5703125" style="19"/>
  </cols>
  <sheetData>
    <row r="1" spans="1:5" ht="33" customHeight="1" x14ac:dyDescent="0.2">
      <c r="A1" s="32" t="s">
        <v>90</v>
      </c>
      <c r="B1" s="33" t="s">
        <v>22</v>
      </c>
      <c r="C1" s="33" t="s">
        <v>91</v>
      </c>
      <c r="D1" s="34" t="s">
        <v>23</v>
      </c>
    </row>
    <row r="2" spans="1:5" ht="25.15" customHeight="1" x14ac:dyDescent="0.2">
      <c r="A2" s="35" t="s">
        <v>92</v>
      </c>
      <c r="B2" s="3" t="s">
        <v>72</v>
      </c>
      <c r="C2" s="3" t="s">
        <v>93</v>
      </c>
      <c r="D2" s="36"/>
    </row>
    <row r="3" spans="1:5" ht="25.15" customHeight="1" x14ac:dyDescent="0.2">
      <c r="A3" s="35" t="s">
        <v>94</v>
      </c>
      <c r="B3" s="3" t="s">
        <v>38</v>
      </c>
      <c r="C3" s="3" t="s">
        <v>95</v>
      </c>
      <c r="D3" s="36"/>
    </row>
    <row r="4" spans="1:5" ht="25.15" customHeight="1" x14ac:dyDescent="0.2">
      <c r="A4" s="35" t="s">
        <v>96</v>
      </c>
      <c r="B4" s="3" t="s">
        <v>39</v>
      </c>
      <c r="C4" s="3" t="s">
        <v>114</v>
      </c>
      <c r="D4" s="36"/>
    </row>
    <row r="5" spans="1:5" ht="13.9" customHeight="1" x14ac:dyDescent="0.2">
      <c r="A5" s="63" t="s">
        <v>97</v>
      </c>
      <c r="B5" s="13" t="s">
        <v>11</v>
      </c>
      <c r="C5" s="13" t="s">
        <v>11</v>
      </c>
      <c r="D5" s="29"/>
    </row>
    <row r="6" spans="1:5" ht="13.9" customHeight="1" x14ac:dyDescent="0.2">
      <c r="A6" s="63"/>
      <c r="B6" s="13" t="s">
        <v>19</v>
      </c>
      <c r="C6" s="13" t="s">
        <v>19</v>
      </c>
      <c r="D6" s="29"/>
    </row>
    <row r="7" spans="1:5" ht="13.9" customHeight="1" x14ac:dyDescent="0.2">
      <c r="A7" s="63"/>
      <c r="B7" s="13" t="s">
        <v>0</v>
      </c>
      <c r="C7" s="13" t="s">
        <v>0</v>
      </c>
      <c r="D7" s="29"/>
    </row>
    <row r="8" spans="1:5" ht="13.9" customHeight="1" x14ac:dyDescent="0.2">
      <c r="A8" s="63"/>
      <c r="B8" s="13" t="s">
        <v>27</v>
      </c>
      <c r="C8" s="13" t="s">
        <v>27</v>
      </c>
      <c r="D8" s="29"/>
    </row>
    <row r="9" spans="1:5" ht="13.9" customHeight="1" x14ac:dyDescent="0.2">
      <c r="A9" s="63"/>
      <c r="B9" s="13" t="s">
        <v>28</v>
      </c>
      <c r="C9" s="13" t="s">
        <v>28</v>
      </c>
      <c r="D9" s="29"/>
    </row>
    <row r="10" spans="1:5" ht="25.15" customHeight="1" x14ac:dyDescent="0.2">
      <c r="A10" s="35" t="s">
        <v>107</v>
      </c>
      <c r="B10" s="3" t="s">
        <v>115</v>
      </c>
      <c r="C10" s="3" t="s">
        <v>108</v>
      </c>
      <c r="D10" s="36"/>
    </row>
    <row r="11" spans="1:5" ht="25.15" customHeight="1" x14ac:dyDescent="0.2">
      <c r="A11" s="35" t="s">
        <v>109</v>
      </c>
      <c r="B11" s="3" t="s">
        <v>41</v>
      </c>
      <c r="C11" s="3" t="s">
        <v>93</v>
      </c>
      <c r="D11" s="36"/>
    </row>
    <row r="12" spans="1:5" ht="25.15" customHeight="1" x14ac:dyDescent="0.2">
      <c r="A12" s="35" t="s">
        <v>110</v>
      </c>
      <c r="B12" s="3" t="s">
        <v>116</v>
      </c>
      <c r="C12" s="3" t="s">
        <v>93</v>
      </c>
      <c r="D12" s="36"/>
    </row>
    <row r="13" spans="1:5" ht="25.15" customHeight="1" x14ac:dyDescent="0.2">
      <c r="A13" s="35" t="s">
        <v>111</v>
      </c>
      <c r="B13" s="3" t="s">
        <v>117</v>
      </c>
      <c r="C13" s="3" t="s">
        <v>93</v>
      </c>
      <c r="D13" s="36"/>
    </row>
    <row r="14" spans="1:5" ht="25.15" customHeight="1" x14ac:dyDescent="0.2">
      <c r="A14" s="35" t="s">
        <v>112</v>
      </c>
      <c r="B14" s="3" t="s">
        <v>44</v>
      </c>
      <c r="C14" s="3" t="s">
        <v>16</v>
      </c>
      <c r="D14" s="36"/>
    </row>
    <row r="15" spans="1:5" ht="13.9" customHeight="1" x14ac:dyDescent="0.2">
      <c r="A15" s="63" t="s">
        <v>118</v>
      </c>
      <c r="B15" s="30" t="s">
        <v>56</v>
      </c>
      <c r="C15" s="13" t="s">
        <v>10</v>
      </c>
      <c r="D15" s="29"/>
      <c r="E15" s="23"/>
    </row>
    <row r="16" spans="1:5" ht="13.9" customHeight="1" x14ac:dyDescent="0.2">
      <c r="A16" s="63"/>
      <c r="B16" s="30" t="s">
        <v>98</v>
      </c>
      <c r="C16" s="13" t="s">
        <v>36</v>
      </c>
      <c r="D16" s="29"/>
      <c r="E16" s="23"/>
    </row>
    <row r="17" spans="1:5" ht="13.9" customHeight="1" x14ac:dyDescent="0.2">
      <c r="A17" s="63"/>
      <c r="B17" s="30" t="s">
        <v>55</v>
      </c>
      <c r="C17" s="13" t="s">
        <v>37</v>
      </c>
      <c r="D17" s="29"/>
      <c r="E17" s="23"/>
    </row>
    <row r="18" spans="1:5" ht="13.9" customHeight="1" x14ac:dyDescent="0.2">
      <c r="A18" s="63"/>
      <c r="B18" s="30" t="s">
        <v>99</v>
      </c>
      <c r="C18" s="13" t="s">
        <v>10</v>
      </c>
      <c r="D18" s="29"/>
      <c r="E18" s="23"/>
    </row>
    <row r="19" spans="1:5" ht="13.9" customHeight="1" x14ac:dyDescent="0.2">
      <c r="A19" s="63"/>
      <c r="B19" s="30" t="s">
        <v>34</v>
      </c>
      <c r="C19" s="13" t="s">
        <v>37</v>
      </c>
      <c r="D19" s="29"/>
      <c r="E19" s="23"/>
    </row>
    <row r="20" spans="1:5" ht="13.9" customHeight="1" x14ac:dyDescent="0.2">
      <c r="A20" s="63"/>
      <c r="B20" s="30" t="s">
        <v>71</v>
      </c>
      <c r="C20" s="13" t="s">
        <v>10</v>
      </c>
      <c r="D20" s="29"/>
      <c r="E20" s="23"/>
    </row>
    <row r="21" spans="1:5" ht="13.9" customHeight="1" x14ac:dyDescent="0.2">
      <c r="A21" s="63"/>
      <c r="B21" s="30" t="s">
        <v>35</v>
      </c>
      <c r="C21" s="13" t="s">
        <v>10</v>
      </c>
      <c r="D21" s="29"/>
      <c r="E21" s="23"/>
    </row>
    <row r="22" spans="1:5" ht="13.9" customHeight="1" x14ac:dyDescent="0.2">
      <c r="A22" s="63"/>
      <c r="B22" s="30" t="s">
        <v>119</v>
      </c>
      <c r="C22" s="13" t="s">
        <v>37</v>
      </c>
      <c r="D22" s="29"/>
      <c r="E22" s="23"/>
    </row>
    <row r="23" spans="1:5" ht="13.9" customHeight="1" x14ac:dyDescent="0.2">
      <c r="A23" s="63"/>
      <c r="B23" s="30" t="s">
        <v>120</v>
      </c>
      <c r="C23" s="13" t="s">
        <v>37</v>
      </c>
      <c r="D23" s="29"/>
      <c r="E23" s="23"/>
    </row>
    <row r="24" spans="1:5" ht="13.9" customHeight="1" x14ac:dyDescent="0.2">
      <c r="A24" s="63"/>
      <c r="B24" s="30" t="s">
        <v>121</v>
      </c>
      <c r="C24" s="13" t="s">
        <v>37</v>
      </c>
      <c r="D24" s="29"/>
      <c r="E24" s="23"/>
    </row>
    <row r="25" spans="1:5" ht="13.9" customHeight="1" x14ac:dyDescent="0.2">
      <c r="A25" s="63"/>
      <c r="B25" s="30" t="s">
        <v>122</v>
      </c>
      <c r="C25" s="13" t="s">
        <v>10</v>
      </c>
      <c r="D25" s="29"/>
      <c r="E25" s="23"/>
    </row>
    <row r="26" spans="1:5" ht="13.9" customHeight="1" x14ac:dyDescent="0.2">
      <c r="A26" s="63"/>
      <c r="B26" s="30" t="s">
        <v>100</v>
      </c>
      <c r="C26" s="13" t="s">
        <v>10</v>
      </c>
      <c r="D26" s="29"/>
      <c r="E26" s="23"/>
    </row>
    <row r="27" spans="1:5" ht="13.9" customHeight="1" x14ac:dyDescent="0.2">
      <c r="A27" s="63"/>
      <c r="B27" s="30" t="s">
        <v>123</v>
      </c>
      <c r="C27" s="13" t="s">
        <v>36</v>
      </c>
      <c r="D27" s="29"/>
      <c r="E27" s="23"/>
    </row>
    <row r="28" spans="1:5" ht="13.9" customHeight="1" x14ac:dyDescent="0.2">
      <c r="A28" s="63"/>
      <c r="B28" s="30" t="s">
        <v>124</v>
      </c>
      <c r="C28" s="13" t="s">
        <v>36</v>
      </c>
      <c r="D28" s="29"/>
      <c r="E28" s="23"/>
    </row>
    <row r="29" spans="1:5" ht="13.9" customHeight="1" x14ac:dyDescent="0.2">
      <c r="A29" s="63"/>
      <c r="B29" s="30" t="s">
        <v>125</v>
      </c>
      <c r="C29" s="13" t="s">
        <v>36</v>
      </c>
      <c r="D29" s="29"/>
      <c r="E29" s="23"/>
    </row>
    <row r="30" spans="1:5" ht="13.9" customHeight="1" x14ac:dyDescent="0.2">
      <c r="A30" s="63"/>
      <c r="B30" s="30" t="s">
        <v>101</v>
      </c>
      <c r="C30" s="13" t="s">
        <v>36</v>
      </c>
      <c r="D30" s="29"/>
      <c r="E30" s="23"/>
    </row>
    <row r="31" spans="1:5" ht="13.9" customHeight="1" x14ac:dyDescent="0.2">
      <c r="A31" s="63"/>
      <c r="B31" s="30" t="s">
        <v>57</v>
      </c>
      <c r="C31" s="13" t="s">
        <v>10</v>
      </c>
      <c r="D31" s="29"/>
      <c r="E31" s="23"/>
    </row>
    <row r="32" spans="1:5" ht="13.9" customHeight="1" x14ac:dyDescent="0.2">
      <c r="A32" s="63"/>
      <c r="B32" s="30" t="s">
        <v>102</v>
      </c>
      <c r="C32" s="13" t="s">
        <v>10</v>
      </c>
      <c r="D32" s="29"/>
      <c r="E32" s="23"/>
    </row>
    <row r="33" spans="1:5" ht="13.9" customHeight="1" x14ac:dyDescent="0.2">
      <c r="A33" s="63"/>
      <c r="B33" s="30" t="s">
        <v>126</v>
      </c>
      <c r="C33" s="13" t="s">
        <v>37</v>
      </c>
      <c r="D33" s="29"/>
      <c r="E33" s="23"/>
    </row>
    <row r="34" spans="1:5" ht="13.9" customHeight="1" x14ac:dyDescent="0.2">
      <c r="A34" s="63"/>
      <c r="B34" s="30" t="s">
        <v>103</v>
      </c>
      <c r="C34" s="13" t="s">
        <v>36</v>
      </c>
      <c r="D34" s="29"/>
      <c r="E34" s="23"/>
    </row>
    <row r="35" spans="1:5" ht="13.9" customHeight="1" x14ac:dyDescent="0.2">
      <c r="A35" s="63"/>
      <c r="B35" s="30" t="s">
        <v>104</v>
      </c>
      <c r="C35" s="13" t="s">
        <v>37</v>
      </c>
      <c r="D35" s="29"/>
      <c r="E35" s="23"/>
    </row>
    <row r="36" spans="1:5" ht="13.9" customHeight="1" x14ac:dyDescent="0.2">
      <c r="A36" s="63"/>
      <c r="B36" s="30" t="s">
        <v>80</v>
      </c>
      <c r="C36" s="13" t="s">
        <v>37</v>
      </c>
      <c r="D36" s="29"/>
      <c r="E36" s="23"/>
    </row>
    <row r="37" spans="1:5" ht="13.9" customHeight="1" x14ac:dyDescent="0.2">
      <c r="A37" s="63"/>
      <c r="B37" s="30" t="s">
        <v>89</v>
      </c>
      <c r="C37" s="13" t="s">
        <v>37</v>
      </c>
      <c r="D37" s="29"/>
      <c r="E37" s="23"/>
    </row>
    <row r="38" spans="1:5" ht="13.9" customHeight="1" x14ac:dyDescent="0.2">
      <c r="A38" s="63"/>
      <c r="B38" s="30" t="s">
        <v>105</v>
      </c>
      <c r="C38" s="13" t="s">
        <v>37</v>
      </c>
      <c r="D38" s="29"/>
      <c r="E38" s="23"/>
    </row>
    <row r="39" spans="1:5" ht="13.9" customHeight="1" x14ac:dyDescent="0.2">
      <c r="A39" s="63"/>
      <c r="B39" s="30" t="s">
        <v>106</v>
      </c>
      <c r="C39" s="13" t="s">
        <v>37</v>
      </c>
      <c r="D39" s="29"/>
      <c r="E39" s="23"/>
    </row>
    <row r="40" spans="1:5" ht="25.15" customHeight="1" x14ac:dyDescent="0.2">
      <c r="A40" s="35" t="s">
        <v>113</v>
      </c>
      <c r="B40" s="3" t="s">
        <v>127</v>
      </c>
      <c r="C40" s="3" t="s">
        <v>17</v>
      </c>
      <c r="D40" s="36"/>
    </row>
    <row r="41" spans="1:5" ht="25.15" customHeight="1" x14ac:dyDescent="0.2">
      <c r="A41" s="35" t="s">
        <v>128</v>
      </c>
      <c r="B41" s="3" t="s">
        <v>18</v>
      </c>
      <c r="C41" s="3" t="s">
        <v>18</v>
      </c>
      <c r="D41" s="36"/>
    </row>
    <row r="42" spans="1:5" x14ac:dyDescent="0.2">
      <c r="A42" s="37"/>
      <c r="B42" s="31"/>
      <c r="C42" s="41"/>
      <c r="D42" s="42"/>
    </row>
    <row r="43" spans="1:5" x14ac:dyDescent="0.2">
      <c r="A43" s="37"/>
      <c r="B43" s="31"/>
      <c r="C43" s="43"/>
      <c r="D43" s="44"/>
    </row>
    <row r="44" spans="1:5" x14ac:dyDescent="0.2">
      <c r="A44" s="37"/>
      <c r="B44" s="31"/>
      <c r="C44" s="43"/>
      <c r="D44" s="44"/>
    </row>
    <row r="45" spans="1:5" ht="13.9" customHeight="1" x14ac:dyDescent="0.2">
      <c r="A45" s="37"/>
      <c r="B45" s="31"/>
      <c r="C45" s="43"/>
      <c r="D45" s="44"/>
    </row>
    <row r="46" spans="1:5" x14ac:dyDescent="0.2">
      <c r="A46" s="37"/>
      <c r="B46" s="31"/>
      <c r="C46" s="43"/>
      <c r="D46" s="44"/>
    </row>
    <row r="47" spans="1:5" ht="13.9" customHeight="1" x14ac:dyDescent="0.2">
      <c r="A47" s="37"/>
      <c r="B47" s="20"/>
      <c r="C47" s="43"/>
      <c r="D47" s="44"/>
    </row>
    <row r="48" spans="1:5" x14ac:dyDescent="0.2">
      <c r="A48" s="37"/>
      <c r="B48" s="20"/>
      <c r="C48" s="43"/>
      <c r="D48" s="44"/>
    </row>
    <row r="49" spans="1:4" x14ac:dyDescent="0.2">
      <c r="A49" s="37"/>
      <c r="B49" s="20"/>
      <c r="C49" s="45"/>
      <c r="D49" s="46"/>
    </row>
    <row r="50" spans="1:4" ht="13.5" thickBot="1" x14ac:dyDescent="0.25">
      <c r="A50" s="38"/>
      <c r="B50" s="39"/>
      <c r="C50" s="39"/>
      <c r="D50" s="40"/>
    </row>
    <row r="51" spans="1:4" x14ac:dyDescent="0.2">
      <c r="A51" s="21"/>
    </row>
    <row r="53" spans="1:4" x14ac:dyDescent="0.2">
      <c r="A53" s="22"/>
    </row>
  </sheetData>
  <mergeCells count="2">
    <mergeCell ref="A15:A39"/>
    <mergeCell ref="A5:A9"/>
  </mergeCells>
  <pageMargins left="0.7" right="0.7" top="0.75" bottom="0.75" header="0.3" footer="0.3"/>
  <pageSetup scale="6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Reporte</vt:lpstr>
      <vt:lpstr>Reclamos</vt:lpstr>
      <vt:lpstr>Tabla de Homologación</vt:lpstr>
    </vt:vector>
  </TitlesOfParts>
  <Company>Luffi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Luffi</dc:creator>
  <cp:lastModifiedBy>Rocío Muñoz Ibarra</cp:lastModifiedBy>
  <dcterms:created xsi:type="dcterms:W3CDTF">2020-07-10T15:23:30Z</dcterms:created>
  <dcterms:modified xsi:type="dcterms:W3CDTF">2022-11-11T15:14:53Z</dcterms:modified>
</cp:coreProperties>
</file>